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B967833-B67B-4568-9F19-62A9BAF050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 ДК &quot;Крылья Сибири&quot;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4" i="1" l="1"/>
  <c r="H147" i="1"/>
  <c r="H133" i="1"/>
  <c r="H52" i="1"/>
  <c r="H50" i="1"/>
  <c r="H48" i="1"/>
  <c r="I48" i="1" s="1"/>
  <c r="I152" i="1"/>
  <c r="I148" i="1"/>
  <c r="I145" i="1"/>
  <c r="I146" i="1"/>
  <c r="F50" i="1"/>
  <c r="F147" i="1"/>
  <c r="F77" i="1"/>
  <c r="F151" i="1"/>
  <c r="F134" i="1"/>
  <c r="F133" i="1"/>
  <c r="G134" i="1"/>
  <c r="G50" i="1"/>
  <c r="H77" i="1"/>
  <c r="G77" i="1"/>
  <c r="I147" i="1" l="1"/>
  <c r="H150" i="1"/>
  <c r="H151" i="1"/>
  <c r="I133" i="1"/>
  <c r="I134" i="1"/>
  <c r="I50" i="1"/>
  <c r="F150" i="1"/>
  <c r="G151" i="1"/>
  <c r="I150" i="1" l="1"/>
  <c r="I151" i="1"/>
</calcChain>
</file>

<file path=xl/sharedStrings.xml><?xml version="1.0" encoding="utf-8"?>
<sst xmlns="http://schemas.openxmlformats.org/spreadsheetml/2006/main" count="534" uniqueCount="109">
  <si>
    <t>МЕРОПРИЯТИЯ</t>
  </si>
  <si>
    <t>Муниципальной программы «Культура города Оби Новосибирской области на 2023-2025 годы»</t>
  </si>
  <si>
    <t>Муниципальное бюджетное учреждение Дворец культуры «Крылья Сибири»</t>
  </si>
  <si>
    <t>№ п/п</t>
  </si>
  <si>
    <t>Наименование мероприятия</t>
  </si>
  <si>
    <t>Наименование показателя</t>
  </si>
  <si>
    <t>Единица измерения</t>
  </si>
  <si>
    <t>Значение показателя</t>
  </si>
  <si>
    <t>Ответственный исполнитель</t>
  </si>
  <si>
    <t>Ожидаемый результат</t>
  </si>
  <si>
    <t>в том числе по годам реализации</t>
  </si>
  <si>
    <t>2023 год</t>
  </si>
  <si>
    <t>2024 год</t>
  </si>
  <si>
    <t>2025 год</t>
  </si>
  <si>
    <t>ИТОГО</t>
  </si>
  <si>
    <t>Цель: Формирование гармонично развитой личности и укрепление единства общества посредством</t>
  </si>
  <si>
    <t>приобретенного культурного и гуманитарного развития</t>
  </si>
  <si>
    <t>Задача 1. Сохранение культурного и исторического наследия народа, обеспечение доступа граждан к культурным ценностям и участию в культурной жизни, реализация творческого потенциала жителей города</t>
  </si>
  <si>
    <t>Оформление мероприятий.</t>
  </si>
  <si>
    <t>Ежегодный областной фестиваль-конкурс хореографического искусства «Энергия танца»</t>
  </si>
  <si>
    <t>Количество мероприятий</t>
  </si>
  <si>
    <t>единицы</t>
  </si>
  <si>
    <t>Рост количества потребителей услуг, положительные отзывы со стороны населения</t>
  </si>
  <si>
    <t>Стоимость единицы</t>
  </si>
  <si>
    <t>тыс. руб.</t>
  </si>
  <si>
    <t>Сумма затрат, в том числе:</t>
  </si>
  <si>
    <t>местные бюджеты</t>
  </si>
  <si>
    <t>Ежегодный фестиваль театральных коллективов «Звездочет приглашает друзей»</t>
  </si>
  <si>
    <t>Цикл, посвященный родному краю «Здесь мой край, здесь я живу»</t>
  </si>
  <si>
    <t>-</t>
  </si>
  <si>
    <t>приносящая доход деятельность</t>
  </si>
  <si>
    <t>Рост количества потребителей услуг, положительные отзывы со стороны населения.</t>
  </si>
  <si>
    <t>Итого затрат на решение задачи 1, в том числе:</t>
  </si>
  <si>
    <t>Задача 2. Осуществление мероприятий по укреплению материально-технической базы учреждений культуры</t>
  </si>
  <si>
    <t>Приобретение (изготовление)</t>
  </si>
  <si>
    <t>афиш к праздничным и памятным датам (не стандартный формат)</t>
  </si>
  <si>
    <t>Количество</t>
  </si>
  <si>
    <t>МБУ ДК «Крылья Сибири»</t>
  </si>
  <si>
    <t>Повышение качества обслуживания населения</t>
  </si>
  <si>
    <t xml:space="preserve"> руб.</t>
  </si>
  <si>
    <t>Положительные результаты участия в культурно-массовых мероприятиях, положительные отзывы со стороны населения</t>
  </si>
  <si>
    <t>Приобретение сценической обуви</t>
  </si>
  <si>
    <t>Приобретение компьютерной техники</t>
  </si>
  <si>
    <t>Обеспечение современных условий предоставления услуг культурной деятельности</t>
  </si>
  <si>
    <t>Приобретение цветного принтера</t>
  </si>
  <si>
    <t>Итого затрат на решение задачи 2, в том числе:</t>
  </si>
  <si>
    <t>Задача 3. Повышение качества и доступности услуг в сфере культуры</t>
  </si>
  <si>
    <t xml:space="preserve">Рост количества потребителей услуг, увеличение доходов от предоставления услуг населению, положительные результаты участия в творческих и профессиональных конкурсах, положительные отзывы со стороны населения. </t>
  </si>
  <si>
    <t>Организационные взносы за участие в конкурсах, фестивалях, смотрах.</t>
  </si>
  <si>
    <t xml:space="preserve">Развитие творческих способностей участников коллективов художественной самодеятельности, самовыражение личности на основе познавательной деятельности культуры и искусства. </t>
  </si>
  <si>
    <t>Повышение уровня патриотического воспитания среди населения, положительные отзывы.</t>
  </si>
  <si>
    <t>Ремонт кровли</t>
  </si>
  <si>
    <t>Безопасное и комфортное пребывание людей на территории учреждения, положительные отзывы со стороны населения</t>
  </si>
  <si>
    <t>Ремонт раздевалок в спортивном зале</t>
  </si>
  <si>
    <t>Рост количества потребителей услуг, увеличение доходов от предоставления услуг населению. Комфортное пребывание людей в помещении учреждения.</t>
  </si>
  <si>
    <t>Замена электропроводки и эл. автоматов</t>
  </si>
  <si>
    <t>Установка перильного ограждения на крыльце здания</t>
  </si>
  <si>
    <t>Рост количества потребителей услуг, увеличение доходов от предоставления услуг населению. Повышение качества обслуживания населения</t>
  </si>
  <si>
    <t>Ремонт оргтехники</t>
  </si>
  <si>
    <t>Рост количества потребителей услуг, увеличение доходов от предоставления услуг населению</t>
  </si>
  <si>
    <t>Итого затрат на решение задачи 3, в том числе:</t>
  </si>
  <si>
    <t>Задача 4. Выявление одарённых в разных сферах детей, создание условий для их индивидуального обучения, их педагогическое и психологическое сопровождение в период получения образования</t>
  </si>
  <si>
    <t>Сохранение, возрождение и развитие народных художественных промыслов и ремесел.</t>
  </si>
  <si>
    <t>Итого затрат на решение задачи 4, в том числе:</t>
  </si>
  <si>
    <t>Итого затрат по программе, в том числе:</t>
  </si>
  <si>
    <t>1.1.</t>
  </si>
  <si>
    <t>1.3.</t>
  </si>
  <si>
    <t>1.2.</t>
  </si>
  <si>
    <t>1.4.</t>
  </si>
  <si>
    <t>1.5.</t>
  </si>
  <si>
    <t>1.6.</t>
  </si>
  <si>
    <t>1.7.</t>
  </si>
  <si>
    <t>1.8.</t>
  </si>
  <si>
    <t>2.1.</t>
  </si>
  <si>
    <t>2.2.</t>
  </si>
  <si>
    <t xml:space="preserve">2.3. </t>
  </si>
  <si>
    <t xml:space="preserve">2.4. </t>
  </si>
  <si>
    <t xml:space="preserve">2.5. </t>
  </si>
  <si>
    <t>Повышение квалификации работников учреждения</t>
  </si>
  <si>
    <t>3.1.</t>
  </si>
  <si>
    <t xml:space="preserve">3.2. </t>
  </si>
  <si>
    <t>3.3.</t>
  </si>
  <si>
    <t>3.4.</t>
  </si>
  <si>
    <t>3.6.</t>
  </si>
  <si>
    <t>3.8.</t>
  </si>
  <si>
    <t>Ремонт сценического оборудования и музыкальных инструментов</t>
  </si>
  <si>
    <t>Ремонт памятника  «Воин-освободитель»</t>
  </si>
  <si>
    <t>Приобретение сценических костюмов</t>
  </si>
  <si>
    <t>Приобретение оборудования для проведения выставок изделий декоративно-прикладного искусства и народных художественных промыслов и ремёсел «Славянское наследие»</t>
  </si>
  <si>
    <t>4.1.</t>
  </si>
  <si>
    <t>4.2.</t>
  </si>
  <si>
    <t>Приобретение расходных материалов для проведения цикла мастер-классов по разным видам народных художественных промыслов и ремесел «Тряпичные куклы-обереги», «Роспись пасхальных яиц», «Город мастеров»</t>
  </si>
  <si>
    <t>Приобретение сувенирной продукции для проведения значимых мероприятий. Смотр-конкурс к 55-летию города Обь «Мир, в котором мы живем»</t>
  </si>
  <si>
    <t>Приобретение сувенирной продукции для проведения мероприятий и награждения (поощрения) участников и победителей</t>
  </si>
  <si>
    <t>Оформление значимых мероприятий.Смотр-конкурс к 55-летию города Обь «Мир, в котором мы живем»</t>
  </si>
  <si>
    <t>Форум «Час культуры: говорим, показываем, слушаем» (мероприятия по различным видам искусств)</t>
  </si>
  <si>
    <t>3.9.</t>
  </si>
  <si>
    <t xml:space="preserve"> МБУ ДК «Крылья Сибири»</t>
  </si>
  <si>
    <t xml:space="preserve">3.5. </t>
  </si>
  <si>
    <t>3.7.</t>
  </si>
  <si>
    <t>___________________________</t>
  </si>
  <si>
    <t xml:space="preserve"> Фейерверк ко Дню города Обь</t>
  </si>
  <si>
    <t>3.10.</t>
  </si>
  <si>
    <t>Ремонт санитарно-гигиенических помещений</t>
  </si>
  <si>
    <t>Ремонт помещения "Доброцентр"</t>
  </si>
  <si>
    <t>3.11.</t>
  </si>
  <si>
    <t>Транспортные расходы</t>
  </si>
  <si>
    <t>3.12.</t>
  </si>
  <si>
    <t xml:space="preserve">Приложение 
к постановлению
администрации города Оби
Новосибирской области
от 02.04.2025 г. № 352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</si>
</sst>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/>
    <xf numFmtId="0" fontId="0" fillId="0" borderId="0" xfId="0" applyAlignment="1"/>
    <xf numFmtId="0" fontId="1" fillId="0" borderId="1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27" xfId="0" applyBorder="1"/>
    <xf numFmtId="0" fontId="1" fillId="0" borderId="2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9" xfId="0" applyFont="1" applyBorder="1" applyAlignment="1">
      <alignment horizontal="center" vertical="top" wrapText="1"/>
    </xf>
    <xf numFmtId="16" fontId="1" fillId="0" borderId="8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16" fontId="1" fillId="0" borderId="23" xfId="0" applyNumberFormat="1" applyFont="1" applyBorder="1" applyAlignment="1">
      <alignment horizontal="center" vertical="top" wrapText="1"/>
    </xf>
    <xf numFmtId="16" fontId="1" fillId="0" borderId="13" xfId="0" applyNumberFormat="1" applyFont="1" applyBorder="1" applyAlignment="1">
      <alignment horizontal="center" vertical="top" wrapText="1"/>
    </xf>
    <xf numFmtId="16" fontId="1" fillId="0" borderId="6" xfId="0" applyNumberFormat="1" applyFont="1" applyBorder="1" applyAlignment="1">
      <alignment horizontal="center" vertical="top" wrapText="1"/>
    </xf>
    <xf numFmtId="16" fontId="1" fillId="0" borderId="11" xfId="0" applyNumberFormat="1" applyFont="1" applyBorder="1" applyAlignment="1">
      <alignment horizontal="center" vertical="top" wrapText="1"/>
    </xf>
    <xf numFmtId="16" fontId="1" fillId="0" borderId="7" xfId="0" applyNumberFormat="1" applyFont="1" applyBorder="1" applyAlignment="1">
      <alignment horizontal="center" vertical="top" wrapText="1"/>
    </xf>
    <xf numFmtId="16" fontId="1" fillId="0" borderId="12" xfId="0" applyNumberFormat="1" applyFont="1" applyBorder="1" applyAlignment="1">
      <alignment horizontal="center" vertical="top" wrapText="1"/>
    </xf>
    <xf numFmtId="16" fontId="1" fillId="0" borderId="9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16" fontId="1" fillId="0" borderId="5" xfId="0" applyNumberFormat="1" applyFont="1" applyBorder="1" applyAlignment="1">
      <alignment horizontal="center" vertical="top" wrapText="1"/>
    </xf>
    <xf numFmtId="16" fontId="1" fillId="0" borderId="0" xfId="0" applyNumberFormat="1" applyFont="1" applyBorder="1" applyAlignment="1">
      <alignment horizontal="center" vertical="top" wrapText="1"/>
    </xf>
    <xf numFmtId="16" fontId="1" fillId="0" borderId="8" xfId="0" applyNumberFormat="1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16" fontId="1" fillId="0" borderId="1" xfId="0" applyNumberFormat="1" applyFont="1" applyBorder="1" applyAlignment="1">
      <alignment horizontal="center" vertical="top" wrapText="1"/>
    </xf>
    <xf numFmtId="16" fontId="1" fillId="0" borderId="2" xfId="0" applyNumberFormat="1" applyFont="1" applyBorder="1" applyAlignment="1">
      <alignment horizontal="center" vertical="top" wrapText="1"/>
    </xf>
    <xf numFmtId="16" fontId="1" fillId="0" borderId="3" xfId="0" applyNumberFormat="1" applyFont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9" xfId="0" applyBorder="1"/>
    <xf numFmtId="0" fontId="1" fillId="0" borderId="2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0" fillId="0" borderId="26" xfId="0" applyBorder="1"/>
    <xf numFmtId="0" fontId="0" fillId="0" borderId="7" xfId="0" applyBorder="1"/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6" xfId="0" applyBorder="1"/>
    <xf numFmtId="0" fontId="0" fillId="0" borderId="11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1"/>
  <sheetViews>
    <sheetView tabSelected="1" zoomScale="85" zoomScaleNormal="85" workbookViewId="0">
      <selection activeCell="J1" sqref="J1"/>
    </sheetView>
  </sheetViews>
  <sheetFormatPr defaultRowHeight="14.4" x14ac:dyDescent="0.3"/>
  <cols>
    <col min="1" max="1" width="7.44140625" customWidth="1"/>
    <col min="2" max="2" width="9.109375" hidden="1" customWidth="1"/>
    <col min="3" max="3" width="52.5546875" customWidth="1"/>
    <col min="4" max="4" width="19" customWidth="1"/>
    <col min="5" max="5" width="12" customWidth="1"/>
    <col min="6" max="6" width="10.109375" customWidth="1"/>
    <col min="7" max="7" width="9.44140625" customWidth="1"/>
    <col min="9" max="9" width="12" customWidth="1"/>
    <col min="10" max="10" width="38.5546875" customWidth="1"/>
    <col min="11" max="11" width="19.109375" customWidth="1"/>
  </cols>
  <sheetData>
    <row r="1" spans="1:11" ht="129" customHeight="1" x14ac:dyDescent="0.3">
      <c r="A1" s="15"/>
      <c r="B1" s="15"/>
      <c r="C1" s="15"/>
      <c r="D1" s="15"/>
      <c r="E1" s="15"/>
      <c r="F1" s="15"/>
      <c r="G1" s="15"/>
      <c r="H1" s="15"/>
      <c r="I1" s="15"/>
      <c r="J1" s="19" t="s">
        <v>108</v>
      </c>
      <c r="K1" s="15"/>
    </row>
    <row r="2" spans="1:11" ht="24.75" customHeight="1" x14ac:dyDescent="0.3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19.5" customHeight="1" x14ac:dyDescent="0.3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ht="32.25" customHeight="1" thickBot="1" x14ac:dyDescent="0.3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ht="19.5" customHeight="1" thickBot="1" x14ac:dyDescent="0.35">
      <c r="A5" s="78" t="s">
        <v>3</v>
      </c>
      <c r="B5" s="42" t="s">
        <v>4</v>
      </c>
      <c r="C5" s="44"/>
      <c r="D5" s="78" t="s">
        <v>5</v>
      </c>
      <c r="E5" s="78" t="s">
        <v>6</v>
      </c>
      <c r="F5" s="51" t="s">
        <v>7</v>
      </c>
      <c r="G5" s="52"/>
      <c r="H5" s="52"/>
      <c r="I5" s="53"/>
      <c r="J5" s="78" t="s">
        <v>8</v>
      </c>
      <c r="K5" s="78" t="s">
        <v>9</v>
      </c>
    </row>
    <row r="6" spans="1:11" ht="18.75" customHeight="1" thickBot="1" x14ac:dyDescent="0.35">
      <c r="A6" s="79"/>
      <c r="B6" s="81"/>
      <c r="C6" s="82"/>
      <c r="D6" s="79"/>
      <c r="E6" s="79"/>
      <c r="F6" s="51" t="s">
        <v>10</v>
      </c>
      <c r="G6" s="52"/>
      <c r="H6" s="52"/>
      <c r="I6" s="53"/>
      <c r="J6" s="79"/>
      <c r="K6" s="79"/>
    </row>
    <row r="7" spans="1:11" ht="36.6" thickBot="1" x14ac:dyDescent="0.35">
      <c r="A7" s="80"/>
      <c r="B7" s="83"/>
      <c r="C7" s="84"/>
      <c r="D7" s="80"/>
      <c r="E7" s="80"/>
      <c r="F7" s="13" t="s">
        <v>11</v>
      </c>
      <c r="G7" s="9" t="s">
        <v>12</v>
      </c>
      <c r="H7" s="9" t="s">
        <v>13</v>
      </c>
      <c r="I7" s="9" t="s">
        <v>14</v>
      </c>
      <c r="J7" s="85"/>
      <c r="K7" s="80"/>
    </row>
    <row r="8" spans="1:11" ht="24.75" customHeight="1" x14ac:dyDescent="0.3">
      <c r="A8" s="81" t="s">
        <v>15</v>
      </c>
      <c r="B8" s="86"/>
      <c r="C8" s="86"/>
      <c r="D8" s="86"/>
      <c r="E8" s="86"/>
      <c r="F8" s="86"/>
      <c r="G8" s="86"/>
      <c r="H8" s="86"/>
      <c r="I8" s="86"/>
      <c r="J8" s="86"/>
      <c r="K8" s="82"/>
    </row>
    <row r="9" spans="1:11" ht="18" x14ac:dyDescent="0.3">
      <c r="A9" s="81" t="s">
        <v>16</v>
      </c>
      <c r="B9" s="86"/>
      <c r="C9" s="86"/>
      <c r="D9" s="86"/>
      <c r="E9" s="86"/>
      <c r="F9" s="86"/>
      <c r="G9" s="86"/>
      <c r="H9" s="86"/>
      <c r="I9" s="86"/>
      <c r="J9" s="86"/>
      <c r="K9" s="82"/>
    </row>
    <row r="10" spans="1:11" ht="45" customHeight="1" x14ac:dyDescent="0.3">
      <c r="A10" s="72" t="s">
        <v>17</v>
      </c>
      <c r="B10" s="73"/>
      <c r="C10" s="73"/>
      <c r="D10" s="73"/>
      <c r="E10" s="73"/>
      <c r="F10" s="73"/>
      <c r="G10" s="73"/>
      <c r="H10" s="73"/>
      <c r="I10" s="73"/>
      <c r="J10" s="73"/>
      <c r="K10" s="74"/>
    </row>
    <row r="11" spans="1:11" ht="32.25" customHeight="1" thickBot="1" x14ac:dyDescent="0.35">
      <c r="A11" s="89" t="s">
        <v>65</v>
      </c>
      <c r="B11" s="91" t="s">
        <v>18</v>
      </c>
      <c r="C11" s="92"/>
      <c r="D11" s="5" t="s">
        <v>20</v>
      </c>
      <c r="E11" s="5" t="s">
        <v>21</v>
      </c>
      <c r="F11" s="5">
        <v>1</v>
      </c>
      <c r="G11" s="5">
        <v>1</v>
      </c>
      <c r="H11" s="5">
        <v>1</v>
      </c>
      <c r="I11" s="5">
        <v>3</v>
      </c>
      <c r="J11" s="54" t="s">
        <v>37</v>
      </c>
      <c r="K11" s="29" t="s">
        <v>22</v>
      </c>
    </row>
    <row r="12" spans="1:11" ht="35.25" customHeight="1" thickBot="1" x14ac:dyDescent="0.35">
      <c r="A12" s="89"/>
      <c r="B12" s="58" t="s">
        <v>19</v>
      </c>
      <c r="C12" s="93"/>
      <c r="D12" s="5" t="s">
        <v>23</v>
      </c>
      <c r="E12" s="5" t="s">
        <v>24</v>
      </c>
      <c r="F12" s="5">
        <v>20</v>
      </c>
      <c r="G12" s="5">
        <v>20</v>
      </c>
      <c r="H12" s="5">
        <v>20</v>
      </c>
      <c r="I12" s="5" t="s">
        <v>29</v>
      </c>
      <c r="J12" s="29"/>
      <c r="K12" s="29"/>
    </row>
    <row r="13" spans="1:11" ht="31.8" thickBot="1" x14ac:dyDescent="0.35">
      <c r="A13" s="89"/>
      <c r="B13" s="98"/>
      <c r="C13" s="99"/>
      <c r="D13" s="5" t="s">
        <v>25</v>
      </c>
      <c r="E13" s="5" t="s">
        <v>24</v>
      </c>
      <c r="F13" s="5">
        <v>20</v>
      </c>
      <c r="G13" s="5">
        <v>20</v>
      </c>
      <c r="H13" s="5">
        <v>20</v>
      </c>
      <c r="I13" s="5">
        <v>60</v>
      </c>
      <c r="J13" s="29"/>
      <c r="K13" s="29"/>
    </row>
    <row r="14" spans="1:11" ht="16.2" thickBot="1" x14ac:dyDescent="0.35">
      <c r="A14" s="90"/>
      <c r="B14" s="87"/>
      <c r="C14" s="100"/>
      <c r="D14" s="5" t="s">
        <v>26</v>
      </c>
      <c r="E14" s="5" t="s">
        <v>24</v>
      </c>
      <c r="F14" s="5">
        <v>20</v>
      </c>
      <c r="G14" s="5">
        <v>20</v>
      </c>
      <c r="H14" s="5">
        <v>20</v>
      </c>
      <c r="I14" s="5">
        <v>60</v>
      </c>
      <c r="J14" s="30"/>
      <c r="K14" s="30"/>
    </row>
    <row r="15" spans="1:11" ht="32.25" customHeight="1" thickBot="1" x14ac:dyDescent="0.35">
      <c r="A15" s="94" t="s">
        <v>67</v>
      </c>
      <c r="B15" s="34" t="s">
        <v>18</v>
      </c>
      <c r="C15" s="36"/>
      <c r="D15" s="5" t="s">
        <v>20</v>
      </c>
      <c r="E15" s="5" t="s">
        <v>21</v>
      </c>
      <c r="F15" s="5">
        <v>1</v>
      </c>
      <c r="G15" s="5">
        <v>1</v>
      </c>
      <c r="H15" s="5">
        <v>1</v>
      </c>
      <c r="I15" s="5">
        <v>3</v>
      </c>
      <c r="J15" s="28" t="s">
        <v>97</v>
      </c>
      <c r="K15" s="28" t="s">
        <v>22</v>
      </c>
    </row>
    <row r="16" spans="1:11" ht="37.5" customHeight="1" thickBot="1" x14ac:dyDescent="0.35">
      <c r="A16" s="95"/>
      <c r="B16" s="58" t="s">
        <v>27</v>
      </c>
      <c r="C16" s="60"/>
      <c r="D16" s="5" t="s">
        <v>23</v>
      </c>
      <c r="E16" s="5" t="s">
        <v>24</v>
      </c>
      <c r="F16" s="5">
        <v>25</v>
      </c>
      <c r="G16" s="5">
        <v>25</v>
      </c>
      <c r="H16" s="16" t="s">
        <v>29</v>
      </c>
      <c r="I16" s="5" t="s">
        <v>29</v>
      </c>
      <c r="J16" s="29"/>
      <c r="K16" s="29"/>
    </row>
    <row r="17" spans="1:11" ht="31.8" thickBot="1" x14ac:dyDescent="0.35">
      <c r="A17" s="95"/>
      <c r="B17" s="98"/>
      <c r="C17" s="99"/>
      <c r="D17" s="5" t="s">
        <v>25</v>
      </c>
      <c r="E17" s="5" t="s">
        <v>24</v>
      </c>
      <c r="F17" s="5">
        <v>25</v>
      </c>
      <c r="G17" s="5">
        <v>25</v>
      </c>
      <c r="H17" s="16" t="s">
        <v>29</v>
      </c>
      <c r="I17" s="5">
        <v>75</v>
      </c>
      <c r="J17" s="29"/>
      <c r="K17" s="29"/>
    </row>
    <row r="18" spans="1:11" ht="16.2" thickBot="1" x14ac:dyDescent="0.35">
      <c r="A18" s="96"/>
      <c r="B18" s="87"/>
      <c r="C18" s="100"/>
      <c r="D18" s="5" t="s">
        <v>26</v>
      </c>
      <c r="E18" s="5" t="s">
        <v>24</v>
      </c>
      <c r="F18" s="5">
        <v>25</v>
      </c>
      <c r="G18" s="5">
        <v>25</v>
      </c>
      <c r="H18" s="16" t="s">
        <v>29</v>
      </c>
      <c r="I18" s="5">
        <v>75</v>
      </c>
      <c r="J18" s="30"/>
      <c r="K18" s="30"/>
    </row>
    <row r="19" spans="1:11" ht="32.25" customHeight="1" thickBot="1" x14ac:dyDescent="0.35">
      <c r="A19" s="101" t="s">
        <v>66</v>
      </c>
      <c r="B19" s="34" t="s">
        <v>18</v>
      </c>
      <c r="C19" s="97"/>
      <c r="D19" s="5" t="s">
        <v>20</v>
      </c>
      <c r="E19" s="5" t="s">
        <v>21</v>
      </c>
      <c r="F19" s="5">
        <v>1</v>
      </c>
      <c r="G19" s="5">
        <v>1</v>
      </c>
      <c r="H19" s="5">
        <v>1</v>
      </c>
      <c r="I19" s="5">
        <v>3</v>
      </c>
      <c r="J19" s="28" t="s">
        <v>97</v>
      </c>
      <c r="K19" s="28" t="s">
        <v>22</v>
      </c>
    </row>
    <row r="20" spans="1:11" ht="36" customHeight="1" thickBot="1" x14ac:dyDescent="0.35">
      <c r="A20" s="102"/>
      <c r="B20" s="58" t="s">
        <v>28</v>
      </c>
      <c r="C20" s="93"/>
      <c r="D20" s="5" t="s">
        <v>23</v>
      </c>
      <c r="E20" s="5" t="s">
        <v>24</v>
      </c>
      <c r="F20" s="5">
        <v>10</v>
      </c>
      <c r="G20" s="5">
        <v>10</v>
      </c>
      <c r="H20" s="5">
        <v>10</v>
      </c>
      <c r="I20" s="5" t="s">
        <v>29</v>
      </c>
      <c r="J20" s="29"/>
      <c r="K20" s="29"/>
    </row>
    <row r="21" spans="1:11" ht="31.8" thickBot="1" x14ac:dyDescent="0.35">
      <c r="A21" s="102"/>
      <c r="B21" s="98"/>
      <c r="C21" s="93"/>
      <c r="D21" s="5" t="s">
        <v>25</v>
      </c>
      <c r="E21" s="5" t="s">
        <v>24</v>
      </c>
      <c r="F21" s="5">
        <v>10</v>
      </c>
      <c r="G21" s="5">
        <v>10</v>
      </c>
      <c r="H21" s="5">
        <v>10</v>
      </c>
      <c r="I21" s="5">
        <v>30</v>
      </c>
      <c r="J21" s="29"/>
      <c r="K21" s="29"/>
    </row>
    <row r="22" spans="1:11" ht="16.2" thickBot="1" x14ac:dyDescent="0.35">
      <c r="A22" s="103"/>
      <c r="B22" s="87"/>
      <c r="C22" s="88"/>
      <c r="D22" s="5" t="s">
        <v>26</v>
      </c>
      <c r="E22" s="5" t="s">
        <v>24</v>
      </c>
      <c r="F22" s="5">
        <v>10</v>
      </c>
      <c r="G22" s="5">
        <v>10</v>
      </c>
      <c r="H22" s="5">
        <v>10</v>
      </c>
      <c r="I22" s="5">
        <v>30</v>
      </c>
      <c r="J22" s="30"/>
      <c r="K22" s="30"/>
    </row>
    <row r="23" spans="1:11" ht="32.25" customHeight="1" thickBot="1" x14ac:dyDescent="0.35">
      <c r="A23" s="61" t="s">
        <v>68</v>
      </c>
      <c r="B23" s="34" t="s">
        <v>18</v>
      </c>
      <c r="C23" s="36"/>
      <c r="D23" s="5" t="s">
        <v>20</v>
      </c>
      <c r="E23" s="5" t="s">
        <v>21</v>
      </c>
      <c r="F23" s="5">
        <v>1</v>
      </c>
      <c r="G23" s="5">
        <v>1</v>
      </c>
      <c r="H23" s="5">
        <v>1</v>
      </c>
      <c r="I23" s="5">
        <v>3</v>
      </c>
      <c r="J23" s="28" t="s">
        <v>37</v>
      </c>
      <c r="K23" s="28" t="s">
        <v>22</v>
      </c>
    </row>
    <row r="24" spans="1:11" ht="32.25" customHeight="1" thickBot="1" x14ac:dyDescent="0.35">
      <c r="A24" s="62"/>
      <c r="B24" s="58" t="s">
        <v>95</v>
      </c>
      <c r="C24" s="60"/>
      <c r="D24" s="5" t="s">
        <v>23</v>
      </c>
      <c r="E24" s="5" t="s">
        <v>24</v>
      </c>
      <c r="F24" s="5">
        <v>20</v>
      </c>
      <c r="G24" s="5">
        <v>20</v>
      </c>
      <c r="H24" s="5">
        <v>15</v>
      </c>
      <c r="I24" s="5" t="s">
        <v>29</v>
      </c>
      <c r="J24" s="29"/>
      <c r="K24" s="29"/>
    </row>
    <row r="25" spans="1:11" ht="33.75" customHeight="1" thickBot="1" x14ac:dyDescent="0.35">
      <c r="A25" s="62"/>
      <c r="B25" s="3"/>
      <c r="C25" s="4"/>
      <c r="D25" s="5" t="s">
        <v>25</v>
      </c>
      <c r="E25" s="5" t="s">
        <v>24</v>
      </c>
      <c r="F25" s="5">
        <v>20</v>
      </c>
      <c r="G25" s="5">
        <v>20</v>
      </c>
      <c r="H25" s="5">
        <v>15</v>
      </c>
      <c r="I25" s="5">
        <v>60</v>
      </c>
      <c r="J25" s="29"/>
      <c r="K25" s="29"/>
    </row>
    <row r="26" spans="1:11" ht="16.2" thickBot="1" x14ac:dyDescent="0.35">
      <c r="A26" s="63"/>
      <c r="B26" s="6"/>
      <c r="C26" s="7"/>
      <c r="D26" s="5" t="s">
        <v>26</v>
      </c>
      <c r="E26" s="5" t="s">
        <v>24</v>
      </c>
      <c r="F26" s="5">
        <v>20</v>
      </c>
      <c r="G26" s="5">
        <v>20</v>
      </c>
      <c r="H26" s="5">
        <v>15</v>
      </c>
      <c r="I26" s="5">
        <v>60</v>
      </c>
      <c r="J26" s="30"/>
      <c r="K26" s="30"/>
    </row>
    <row r="27" spans="1:11" ht="15.75" customHeight="1" x14ac:dyDescent="0.3">
      <c r="A27" s="61" t="s">
        <v>69</v>
      </c>
      <c r="B27" s="8"/>
      <c r="C27" s="10"/>
      <c r="D27" s="28" t="s">
        <v>20</v>
      </c>
      <c r="E27" s="28" t="s">
        <v>21</v>
      </c>
      <c r="F27" s="28" t="s">
        <v>29</v>
      </c>
      <c r="G27" s="28" t="s">
        <v>29</v>
      </c>
      <c r="H27" s="28" t="s">
        <v>29</v>
      </c>
      <c r="I27" s="28" t="s">
        <v>29</v>
      </c>
      <c r="J27" s="28" t="s">
        <v>37</v>
      </c>
      <c r="K27" s="28" t="s">
        <v>22</v>
      </c>
    </row>
    <row r="28" spans="1:11" ht="16.5" customHeight="1" thickBot="1" x14ac:dyDescent="0.35">
      <c r="A28" s="62"/>
      <c r="B28" s="58" t="s">
        <v>94</v>
      </c>
      <c r="C28" s="60"/>
      <c r="D28" s="30"/>
      <c r="E28" s="30"/>
      <c r="F28" s="30"/>
      <c r="G28" s="30"/>
      <c r="H28" s="30"/>
      <c r="I28" s="30"/>
      <c r="J28" s="29"/>
      <c r="K28" s="29"/>
    </row>
    <row r="29" spans="1:11" ht="31.8" thickBot="1" x14ac:dyDescent="0.35">
      <c r="A29" s="62"/>
      <c r="B29" s="58"/>
      <c r="C29" s="60"/>
      <c r="D29" s="5" t="s">
        <v>23</v>
      </c>
      <c r="E29" s="5" t="s">
        <v>24</v>
      </c>
      <c r="F29" s="5" t="s">
        <v>29</v>
      </c>
      <c r="G29" s="5" t="s">
        <v>29</v>
      </c>
      <c r="H29" s="5" t="s">
        <v>29</v>
      </c>
      <c r="I29" s="5" t="s">
        <v>29</v>
      </c>
      <c r="J29" s="29"/>
      <c r="K29" s="29"/>
    </row>
    <row r="30" spans="1:11" ht="31.8" thickBot="1" x14ac:dyDescent="0.35">
      <c r="A30" s="62"/>
      <c r="B30" s="58"/>
      <c r="C30" s="60"/>
      <c r="D30" s="5" t="s">
        <v>25</v>
      </c>
      <c r="E30" s="5" t="s">
        <v>24</v>
      </c>
      <c r="F30" s="5" t="s">
        <v>29</v>
      </c>
      <c r="G30" s="5" t="s">
        <v>29</v>
      </c>
      <c r="H30" s="5" t="s">
        <v>29</v>
      </c>
      <c r="I30" s="5" t="s">
        <v>29</v>
      </c>
      <c r="J30" s="29"/>
      <c r="K30" s="29"/>
    </row>
    <row r="31" spans="1:11" ht="16.2" thickBot="1" x14ac:dyDescent="0.35">
      <c r="A31" s="63"/>
      <c r="B31" s="37"/>
      <c r="C31" s="39"/>
      <c r="D31" s="5" t="s">
        <v>26</v>
      </c>
      <c r="E31" s="5" t="s">
        <v>24</v>
      </c>
      <c r="F31" s="5" t="s">
        <v>29</v>
      </c>
      <c r="G31" s="5" t="s">
        <v>29</v>
      </c>
      <c r="H31" s="5" t="s">
        <v>29</v>
      </c>
      <c r="I31" s="5" t="s">
        <v>29</v>
      </c>
      <c r="J31" s="30"/>
      <c r="K31" s="30"/>
    </row>
    <row r="32" spans="1:11" ht="32.25" customHeight="1" thickBot="1" x14ac:dyDescent="0.35">
      <c r="A32" s="61" t="s">
        <v>70</v>
      </c>
      <c r="B32" s="34" t="s">
        <v>101</v>
      </c>
      <c r="C32" s="36"/>
      <c r="D32" s="5" t="s">
        <v>20</v>
      </c>
      <c r="E32" s="5" t="s">
        <v>21</v>
      </c>
      <c r="F32" s="5">
        <v>1</v>
      </c>
      <c r="G32" s="5">
        <v>1</v>
      </c>
      <c r="H32" s="5">
        <v>1</v>
      </c>
      <c r="I32" s="5">
        <v>3</v>
      </c>
      <c r="J32" s="28" t="s">
        <v>37</v>
      </c>
      <c r="K32" s="28" t="s">
        <v>22</v>
      </c>
    </row>
    <row r="33" spans="1:11" ht="31.8" thickBot="1" x14ac:dyDescent="0.35">
      <c r="A33" s="62"/>
      <c r="B33" s="58"/>
      <c r="C33" s="60"/>
      <c r="D33" s="5" t="s">
        <v>23</v>
      </c>
      <c r="E33" s="5" t="s">
        <v>24</v>
      </c>
      <c r="F33" s="5">
        <v>120</v>
      </c>
      <c r="G33" s="5">
        <v>150</v>
      </c>
      <c r="H33" s="5">
        <v>150</v>
      </c>
      <c r="I33" s="5"/>
      <c r="J33" s="29"/>
      <c r="K33" s="29"/>
    </row>
    <row r="34" spans="1:11" ht="31.8" thickBot="1" x14ac:dyDescent="0.35">
      <c r="A34" s="62"/>
      <c r="B34" s="58"/>
      <c r="C34" s="60"/>
      <c r="D34" s="5" t="s">
        <v>25</v>
      </c>
      <c r="E34" s="5" t="s">
        <v>24</v>
      </c>
      <c r="F34" s="5">
        <v>120</v>
      </c>
      <c r="G34" s="5">
        <v>150</v>
      </c>
      <c r="H34" s="5">
        <v>150</v>
      </c>
      <c r="I34" s="5">
        <v>390</v>
      </c>
      <c r="J34" s="29"/>
      <c r="K34" s="29"/>
    </row>
    <row r="35" spans="1:11" ht="16.2" thickBot="1" x14ac:dyDescent="0.35">
      <c r="A35" s="63"/>
      <c r="B35" s="37"/>
      <c r="C35" s="39"/>
      <c r="D35" s="5" t="s">
        <v>26</v>
      </c>
      <c r="E35" s="5" t="s">
        <v>24</v>
      </c>
      <c r="F35" s="5">
        <v>120</v>
      </c>
      <c r="G35" s="5">
        <v>150</v>
      </c>
      <c r="H35" s="5">
        <v>150</v>
      </c>
      <c r="I35" s="5">
        <v>390</v>
      </c>
      <c r="J35" s="30"/>
      <c r="K35" s="30"/>
    </row>
    <row r="36" spans="1:11" ht="32.25" customHeight="1" thickBot="1" x14ac:dyDescent="0.35">
      <c r="A36" s="61" t="s">
        <v>71</v>
      </c>
      <c r="B36" s="34" t="s">
        <v>93</v>
      </c>
      <c r="C36" s="36"/>
      <c r="D36" s="5" t="s">
        <v>20</v>
      </c>
      <c r="E36" s="5" t="s">
        <v>21</v>
      </c>
      <c r="F36" s="5">
        <v>7</v>
      </c>
      <c r="G36" s="5">
        <v>7</v>
      </c>
      <c r="H36" s="5">
        <v>7</v>
      </c>
      <c r="I36" s="5">
        <v>21</v>
      </c>
      <c r="J36" s="28" t="s">
        <v>37</v>
      </c>
      <c r="K36" s="28" t="s">
        <v>22</v>
      </c>
    </row>
    <row r="37" spans="1:11" ht="31.8" thickBot="1" x14ac:dyDescent="0.35">
      <c r="A37" s="62"/>
      <c r="B37" s="58"/>
      <c r="C37" s="60"/>
      <c r="D37" s="5" t="s">
        <v>23</v>
      </c>
      <c r="E37" s="5" t="s">
        <v>24</v>
      </c>
      <c r="F37" s="5">
        <v>14</v>
      </c>
      <c r="G37" s="5">
        <v>17</v>
      </c>
      <c r="H37" s="5">
        <v>17</v>
      </c>
      <c r="I37" s="5" t="s">
        <v>29</v>
      </c>
      <c r="J37" s="29"/>
      <c r="K37" s="29"/>
    </row>
    <row r="38" spans="1:11" ht="31.8" thickBot="1" x14ac:dyDescent="0.35">
      <c r="A38" s="62"/>
      <c r="B38" s="58"/>
      <c r="C38" s="60"/>
      <c r="D38" s="5" t="s">
        <v>25</v>
      </c>
      <c r="E38" s="5" t="s">
        <v>24</v>
      </c>
      <c r="F38" s="5">
        <v>98</v>
      </c>
      <c r="G38" s="5">
        <v>119</v>
      </c>
      <c r="H38" s="5">
        <v>119</v>
      </c>
      <c r="I38" s="5">
        <v>336</v>
      </c>
      <c r="J38" s="29"/>
      <c r="K38" s="29"/>
    </row>
    <row r="39" spans="1:11" ht="16.2" thickBot="1" x14ac:dyDescent="0.35">
      <c r="A39" s="62"/>
      <c r="B39" s="58"/>
      <c r="C39" s="60"/>
      <c r="D39" s="5" t="s">
        <v>26</v>
      </c>
      <c r="E39" s="5" t="s">
        <v>24</v>
      </c>
      <c r="F39" s="5">
        <v>90</v>
      </c>
      <c r="G39" s="5">
        <v>110</v>
      </c>
      <c r="H39" s="5">
        <v>110</v>
      </c>
      <c r="I39" s="5">
        <v>310</v>
      </c>
      <c r="J39" s="29"/>
      <c r="K39" s="29"/>
    </row>
    <row r="40" spans="1:11" ht="31.8" thickBot="1" x14ac:dyDescent="0.35">
      <c r="A40" s="63"/>
      <c r="B40" s="37"/>
      <c r="C40" s="39"/>
      <c r="D40" s="5" t="s">
        <v>30</v>
      </c>
      <c r="E40" s="5" t="s">
        <v>24</v>
      </c>
      <c r="F40" s="5">
        <v>8</v>
      </c>
      <c r="G40" s="5">
        <v>9</v>
      </c>
      <c r="H40" s="5">
        <v>9</v>
      </c>
      <c r="I40" s="5">
        <v>26</v>
      </c>
      <c r="J40" s="30"/>
      <c r="K40" s="30"/>
    </row>
    <row r="41" spans="1:11" ht="21" customHeight="1" x14ac:dyDescent="0.3">
      <c r="A41" s="61" t="s">
        <v>72</v>
      </c>
      <c r="B41" s="34"/>
      <c r="C41" s="36"/>
      <c r="D41" s="28" t="s">
        <v>20</v>
      </c>
      <c r="E41" s="28" t="s">
        <v>21</v>
      </c>
      <c r="F41" s="28" t="s">
        <v>29</v>
      </c>
      <c r="G41" s="28">
        <v>3</v>
      </c>
      <c r="H41" s="28" t="s">
        <v>29</v>
      </c>
      <c r="I41" s="28">
        <v>3</v>
      </c>
      <c r="J41" s="28" t="s">
        <v>37</v>
      </c>
      <c r="K41" s="28" t="s">
        <v>31</v>
      </c>
    </row>
    <row r="42" spans="1:11" s="11" customFormat="1" ht="18" customHeight="1" x14ac:dyDescent="0.3">
      <c r="A42" s="62"/>
      <c r="B42" s="58" t="s">
        <v>92</v>
      </c>
      <c r="C42" s="60"/>
      <c r="D42" s="29"/>
      <c r="E42" s="29"/>
      <c r="F42" s="29"/>
      <c r="G42" s="29"/>
      <c r="H42" s="29"/>
      <c r="I42" s="29"/>
      <c r="J42" s="29"/>
      <c r="K42" s="29"/>
    </row>
    <row r="43" spans="1:11" ht="6" customHeight="1" thickBot="1" x14ac:dyDescent="0.35">
      <c r="A43" s="62"/>
      <c r="B43" s="58"/>
      <c r="C43" s="60"/>
      <c r="D43" s="29"/>
      <c r="E43" s="29"/>
      <c r="F43" s="29"/>
      <c r="G43" s="29"/>
      <c r="H43" s="29"/>
      <c r="I43" s="29"/>
      <c r="J43" s="29"/>
      <c r="K43" s="29"/>
    </row>
    <row r="44" spans="1:11" ht="15.75" hidden="1" customHeight="1" thickBot="1" x14ac:dyDescent="0.35">
      <c r="A44" s="62"/>
      <c r="B44" s="58"/>
      <c r="C44" s="60"/>
      <c r="D44" s="29"/>
      <c r="E44" s="29"/>
      <c r="F44" s="29"/>
      <c r="G44" s="29"/>
      <c r="H44" s="29"/>
      <c r="I44" s="29"/>
      <c r="J44" s="29"/>
      <c r="K44" s="29"/>
    </row>
    <row r="45" spans="1:11" ht="31.8" thickBot="1" x14ac:dyDescent="0.35">
      <c r="A45" s="62"/>
      <c r="B45" s="58"/>
      <c r="C45" s="60"/>
      <c r="D45" s="12" t="s">
        <v>23</v>
      </c>
      <c r="E45" s="12" t="s">
        <v>24</v>
      </c>
      <c r="F45" s="12" t="s">
        <v>29</v>
      </c>
      <c r="G45" s="12">
        <v>5</v>
      </c>
      <c r="H45" s="12" t="s">
        <v>29</v>
      </c>
      <c r="I45" s="12" t="s">
        <v>29</v>
      </c>
      <c r="J45" s="29"/>
      <c r="K45" s="29"/>
    </row>
    <row r="46" spans="1:11" ht="31.8" thickBot="1" x14ac:dyDescent="0.35">
      <c r="A46" s="62"/>
      <c r="B46" s="58"/>
      <c r="C46" s="60"/>
      <c r="D46" s="5" t="s">
        <v>25</v>
      </c>
      <c r="E46" s="5" t="s">
        <v>24</v>
      </c>
      <c r="F46" s="5" t="s">
        <v>29</v>
      </c>
      <c r="G46" s="5">
        <v>15</v>
      </c>
      <c r="H46" s="5" t="s">
        <v>29</v>
      </c>
      <c r="I46" s="5">
        <v>15</v>
      </c>
      <c r="J46" s="29"/>
      <c r="K46" s="29"/>
    </row>
    <row r="47" spans="1:11" ht="16.2" thickBot="1" x14ac:dyDescent="0.35">
      <c r="A47" s="63"/>
      <c r="B47" s="37"/>
      <c r="C47" s="39"/>
      <c r="D47" s="5" t="s">
        <v>26</v>
      </c>
      <c r="E47" s="5" t="s">
        <v>24</v>
      </c>
      <c r="F47" s="5" t="s">
        <v>29</v>
      </c>
      <c r="G47" s="5">
        <v>15</v>
      </c>
      <c r="H47" s="5" t="s">
        <v>29</v>
      </c>
      <c r="I47" s="5">
        <v>15</v>
      </c>
      <c r="J47" s="29"/>
      <c r="K47" s="29"/>
    </row>
    <row r="48" spans="1:11" ht="10.5" customHeight="1" x14ac:dyDescent="0.3">
      <c r="A48" s="34"/>
      <c r="B48" s="35"/>
      <c r="C48" s="35"/>
      <c r="D48" s="36"/>
      <c r="E48" s="28" t="s">
        <v>24</v>
      </c>
      <c r="F48" s="40">
        <v>293</v>
      </c>
      <c r="G48" s="28">
        <v>359</v>
      </c>
      <c r="H48" s="28">
        <f>SUM(H38,H34,H25,H21,H13)</f>
        <v>314</v>
      </c>
      <c r="I48" s="28">
        <f>H48+G48+F48</f>
        <v>966</v>
      </c>
      <c r="J48" s="29"/>
      <c r="K48" s="29"/>
    </row>
    <row r="49" spans="1:11" ht="18" customHeight="1" thickBot="1" x14ac:dyDescent="0.35">
      <c r="A49" s="58" t="s">
        <v>32</v>
      </c>
      <c r="B49" s="59"/>
      <c r="C49" s="59"/>
      <c r="D49" s="60"/>
      <c r="E49" s="29"/>
      <c r="F49" s="75"/>
      <c r="G49" s="29"/>
      <c r="H49" s="29"/>
      <c r="I49" s="29"/>
      <c r="J49" s="29"/>
      <c r="K49" s="29"/>
    </row>
    <row r="50" spans="1:11" ht="15.6" x14ac:dyDescent="0.3">
      <c r="A50" s="34"/>
      <c r="B50" s="35"/>
      <c r="C50" s="35"/>
      <c r="D50" s="36"/>
      <c r="E50" s="28" t="s">
        <v>24</v>
      </c>
      <c r="F50" s="40">
        <f>F39+F35+F26+F22+F18+F14</f>
        <v>285</v>
      </c>
      <c r="G50" s="28">
        <f>G47+G39+G35+G26+G22+G18+G14</f>
        <v>350</v>
      </c>
      <c r="H50" s="28">
        <f>SUM(H39,H35,H26,H22,H14)</f>
        <v>305</v>
      </c>
      <c r="I50" s="28">
        <f>H50+G50+F50</f>
        <v>940</v>
      </c>
      <c r="J50" s="29"/>
      <c r="K50" s="29"/>
    </row>
    <row r="51" spans="1:11" ht="16.2" thickBot="1" x14ac:dyDescent="0.35">
      <c r="A51" s="37" t="s">
        <v>26</v>
      </c>
      <c r="B51" s="38"/>
      <c r="C51" s="38"/>
      <c r="D51" s="39"/>
      <c r="E51" s="30"/>
      <c r="F51" s="41"/>
      <c r="G51" s="30"/>
      <c r="H51" s="30"/>
      <c r="I51" s="30"/>
      <c r="J51" s="29"/>
      <c r="K51" s="29"/>
    </row>
    <row r="52" spans="1:11" ht="15.6" x14ac:dyDescent="0.3">
      <c r="A52" s="34"/>
      <c r="B52" s="35"/>
      <c r="C52" s="35"/>
      <c r="D52" s="36"/>
      <c r="E52" s="28" t="s">
        <v>24</v>
      </c>
      <c r="F52" s="40">
        <v>8</v>
      </c>
      <c r="G52" s="28">
        <v>9</v>
      </c>
      <c r="H52" s="28">
        <f>SUM(H40)</f>
        <v>9</v>
      </c>
      <c r="I52" s="28">
        <v>26</v>
      </c>
      <c r="J52" s="29"/>
      <c r="K52" s="29"/>
    </row>
    <row r="53" spans="1:11" ht="15.75" customHeight="1" thickBot="1" x14ac:dyDescent="0.35">
      <c r="A53" s="58" t="s">
        <v>30</v>
      </c>
      <c r="B53" s="59"/>
      <c r="C53" s="59"/>
      <c r="D53" s="60"/>
      <c r="E53" s="29"/>
      <c r="F53" s="75"/>
      <c r="G53" s="29"/>
      <c r="H53" s="29"/>
      <c r="I53" s="29"/>
      <c r="J53" s="29"/>
      <c r="K53" s="29"/>
    </row>
    <row r="54" spans="1:11" ht="37.5" customHeight="1" thickBot="1" x14ac:dyDescent="0.35">
      <c r="A54" s="51" t="s">
        <v>33</v>
      </c>
      <c r="B54" s="52"/>
      <c r="C54" s="52"/>
      <c r="D54" s="52"/>
      <c r="E54" s="52"/>
      <c r="F54" s="52"/>
      <c r="G54" s="52"/>
      <c r="H54" s="52"/>
      <c r="I54" s="52"/>
      <c r="J54" s="52"/>
      <c r="K54" s="53"/>
    </row>
    <row r="55" spans="1:11" ht="16.5" customHeight="1" thickBot="1" x14ac:dyDescent="0.35">
      <c r="A55" s="61" t="s">
        <v>73</v>
      </c>
      <c r="B55" s="34" t="s">
        <v>34</v>
      </c>
      <c r="C55" s="36"/>
      <c r="D55" s="5" t="s">
        <v>36</v>
      </c>
      <c r="E55" s="5" t="s">
        <v>21</v>
      </c>
      <c r="F55" s="5">
        <v>1</v>
      </c>
      <c r="G55" s="5">
        <v>1</v>
      </c>
      <c r="H55" s="5">
        <v>1</v>
      </c>
      <c r="I55" s="5">
        <v>3</v>
      </c>
      <c r="J55" s="28" t="s">
        <v>37</v>
      </c>
      <c r="K55" s="28" t="s">
        <v>38</v>
      </c>
    </row>
    <row r="56" spans="1:11" ht="45" customHeight="1" thickBot="1" x14ac:dyDescent="0.35">
      <c r="A56" s="62"/>
      <c r="B56" s="58" t="s">
        <v>35</v>
      </c>
      <c r="C56" s="60"/>
      <c r="D56" s="5" t="s">
        <v>23</v>
      </c>
      <c r="E56" s="5" t="s">
        <v>39</v>
      </c>
      <c r="F56" s="5">
        <v>40</v>
      </c>
      <c r="G56" s="5">
        <v>50</v>
      </c>
      <c r="H56" s="5">
        <v>50</v>
      </c>
      <c r="I56" s="5" t="s">
        <v>29</v>
      </c>
      <c r="J56" s="29"/>
      <c r="K56" s="29"/>
    </row>
    <row r="57" spans="1:11" ht="31.8" thickBot="1" x14ac:dyDescent="0.35">
      <c r="A57" s="62"/>
      <c r="B57" s="3"/>
      <c r="C57" s="70"/>
      <c r="D57" s="5" t="s">
        <v>25</v>
      </c>
      <c r="E57" s="5" t="s">
        <v>24</v>
      </c>
      <c r="F57" s="5">
        <v>45</v>
      </c>
      <c r="G57" s="5">
        <v>50</v>
      </c>
      <c r="H57" s="5">
        <v>50</v>
      </c>
      <c r="I57" s="5">
        <v>145</v>
      </c>
      <c r="J57" s="29"/>
      <c r="K57" s="29"/>
    </row>
    <row r="58" spans="1:11" ht="16.2" thickBot="1" x14ac:dyDescent="0.35">
      <c r="A58" s="62"/>
      <c r="B58" s="3"/>
      <c r="C58" s="70"/>
      <c r="D58" s="5" t="s">
        <v>26</v>
      </c>
      <c r="E58" s="5" t="s">
        <v>24</v>
      </c>
      <c r="F58" s="5">
        <v>40</v>
      </c>
      <c r="G58" s="5">
        <v>45</v>
      </c>
      <c r="H58" s="5">
        <v>45</v>
      </c>
      <c r="I58" s="5">
        <v>130</v>
      </c>
      <c r="J58" s="29"/>
      <c r="K58" s="29"/>
    </row>
    <row r="59" spans="1:11" ht="31.8" thickBot="1" x14ac:dyDescent="0.35">
      <c r="A59" s="63"/>
      <c r="B59" s="6"/>
      <c r="C59" s="71"/>
      <c r="D59" s="5" t="s">
        <v>30</v>
      </c>
      <c r="E59" s="5" t="s">
        <v>24</v>
      </c>
      <c r="F59" s="5">
        <v>5</v>
      </c>
      <c r="G59" s="5">
        <v>5</v>
      </c>
      <c r="H59" s="5">
        <v>5</v>
      </c>
      <c r="I59" s="5">
        <v>15</v>
      </c>
      <c r="J59" s="50"/>
      <c r="K59" s="50"/>
    </row>
    <row r="60" spans="1:11" ht="32.25" customHeight="1" thickBot="1" x14ac:dyDescent="0.35">
      <c r="A60" s="61" t="s">
        <v>74</v>
      </c>
      <c r="B60" s="34" t="s">
        <v>87</v>
      </c>
      <c r="C60" s="36"/>
      <c r="D60" s="5" t="s">
        <v>20</v>
      </c>
      <c r="E60" s="5" t="s">
        <v>21</v>
      </c>
      <c r="F60" s="5">
        <v>1</v>
      </c>
      <c r="G60" s="5">
        <v>1</v>
      </c>
      <c r="H60" s="5">
        <v>1</v>
      </c>
      <c r="I60" s="5">
        <v>3</v>
      </c>
      <c r="J60" s="49" t="s">
        <v>37</v>
      </c>
      <c r="K60" s="49" t="s">
        <v>40</v>
      </c>
    </row>
    <row r="61" spans="1:11" ht="32.25" customHeight="1" thickBot="1" x14ac:dyDescent="0.35">
      <c r="A61" s="62"/>
      <c r="B61" s="58"/>
      <c r="C61" s="60"/>
      <c r="D61" s="5" t="s">
        <v>23</v>
      </c>
      <c r="E61" s="5" t="s">
        <v>24</v>
      </c>
      <c r="F61" s="5">
        <v>200</v>
      </c>
      <c r="G61" s="5">
        <v>50</v>
      </c>
      <c r="H61" s="5">
        <v>100</v>
      </c>
      <c r="I61" s="5" t="s">
        <v>29</v>
      </c>
      <c r="J61" s="29"/>
      <c r="K61" s="29"/>
    </row>
    <row r="62" spans="1:11" ht="31.8" thickBot="1" x14ac:dyDescent="0.35">
      <c r="A62" s="62"/>
      <c r="B62" s="58"/>
      <c r="C62" s="60"/>
      <c r="D62" s="5" t="s">
        <v>25</v>
      </c>
      <c r="E62" s="5" t="s">
        <v>24</v>
      </c>
      <c r="F62" s="5">
        <v>210</v>
      </c>
      <c r="G62" s="5">
        <v>50</v>
      </c>
      <c r="H62" s="5">
        <v>100</v>
      </c>
      <c r="I62" s="5">
        <v>360</v>
      </c>
      <c r="J62" s="29"/>
      <c r="K62" s="29"/>
    </row>
    <row r="63" spans="1:11" ht="16.2" thickBot="1" x14ac:dyDescent="0.35">
      <c r="A63" s="62"/>
      <c r="B63" s="58"/>
      <c r="C63" s="60"/>
      <c r="D63" s="5" t="s">
        <v>26</v>
      </c>
      <c r="E63" s="5" t="s">
        <v>24</v>
      </c>
      <c r="F63" s="5">
        <v>200</v>
      </c>
      <c r="G63" s="5">
        <v>45</v>
      </c>
      <c r="H63" s="5">
        <v>90</v>
      </c>
      <c r="I63" s="5">
        <v>335</v>
      </c>
      <c r="J63" s="29"/>
      <c r="K63" s="29"/>
    </row>
    <row r="64" spans="1:11" ht="31.8" thickBot="1" x14ac:dyDescent="0.35">
      <c r="A64" s="63"/>
      <c r="B64" s="37"/>
      <c r="C64" s="39"/>
      <c r="D64" s="5" t="s">
        <v>30</v>
      </c>
      <c r="E64" s="5" t="s">
        <v>24</v>
      </c>
      <c r="F64" s="5">
        <v>10</v>
      </c>
      <c r="G64" s="5">
        <v>5</v>
      </c>
      <c r="H64" s="5">
        <v>10</v>
      </c>
      <c r="I64" s="5">
        <v>25</v>
      </c>
      <c r="J64" s="50"/>
      <c r="K64" s="50"/>
    </row>
    <row r="65" spans="1:11" ht="51.75" customHeight="1" thickBot="1" x14ac:dyDescent="0.35">
      <c r="A65" s="61" t="s">
        <v>75</v>
      </c>
      <c r="B65" s="34" t="s">
        <v>41</v>
      </c>
      <c r="C65" s="36"/>
      <c r="D65" s="5" t="s">
        <v>20</v>
      </c>
      <c r="E65" s="5" t="s">
        <v>21</v>
      </c>
      <c r="F65" s="5" t="s">
        <v>29</v>
      </c>
      <c r="G65" s="5" t="s">
        <v>29</v>
      </c>
      <c r="H65" s="5" t="s">
        <v>29</v>
      </c>
      <c r="I65" s="5">
        <v>0</v>
      </c>
      <c r="J65" s="49" t="s">
        <v>37</v>
      </c>
      <c r="K65" s="49" t="s">
        <v>40</v>
      </c>
    </row>
    <row r="66" spans="1:11" ht="31.8" thickBot="1" x14ac:dyDescent="0.35">
      <c r="A66" s="62"/>
      <c r="B66" s="58"/>
      <c r="C66" s="60"/>
      <c r="D66" s="5" t="s">
        <v>23</v>
      </c>
      <c r="E66" s="5" t="s">
        <v>24</v>
      </c>
      <c r="F66" s="5" t="s">
        <v>29</v>
      </c>
      <c r="G66" s="5" t="s">
        <v>29</v>
      </c>
      <c r="H66" s="5" t="s">
        <v>29</v>
      </c>
      <c r="I66" s="5" t="s">
        <v>29</v>
      </c>
      <c r="J66" s="29"/>
      <c r="K66" s="29"/>
    </row>
    <row r="67" spans="1:11" ht="31.8" thickBot="1" x14ac:dyDescent="0.35">
      <c r="A67" s="62"/>
      <c r="B67" s="58"/>
      <c r="C67" s="60"/>
      <c r="D67" s="5" t="s">
        <v>25</v>
      </c>
      <c r="E67" s="5" t="s">
        <v>24</v>
      </c>
      <c r="F67" s="5" t="s">
        <v>29</v>
      </c>
      <c r="G67" s="5" t="s">
        <v>29</v>
      </c>
      <c r="H67" s="5" t="s">
        <v>29</v>
      </c>
      <c r="I67" s="5">
        <v>0</v>
      </c>
      <c r="J67" s="29"/>
      <c r="K67" s="29"/>
    </row>
    <row r="68" spans="1:11" ht="16.2" thickBot="1" x14ac:dyDescent="0.35">
      <c r="A68" s="63"/>
      <c r="B68" s="37"/>
      <c r="C68" s="39"/>
      <c r="D68" s="5" t="s">
        <v>26</v>
      </c>
      <c r="E68" s="5" t="s">
        <v>24</v>
      </c>
      <c r="F68" s="5" t="s">
        <v>29</v>
      </c>
      <c r="G68" s="5" t="s">
        <v>29</v>
      </c>
      <c r="H68" s="5" t="s">
        <v>29</v>
      </c>
      <c r="I68" s="5">
        <v>0</v>
      </c>
      <c r="J68" s="30"/>
      <c r="K68" s="30"/>
    </row>
    <row r="69" spans="1:11" ht="32.25" customHeight="1" thickBot="1" x14ac:dyDescent="0.35">
      <c r="A69" s="61" t="s">
        <v>76</v>
      </c>
      <c r="B69" s="64" t="s">
        <v>42</v>
      </c>
      <c r="C69" s="65"/>
      <c r="D69" s="5" t="s">
        <v>20</v>
      </c>
      <c r="E69" s="5" t="s">
        <v>21</v>
      </c>
      <c r="F69" s="5" t="s">
        <v>29</v>
      </c>
      <c r="G69" s="5" t="s">
        <v>29</v>
      </c>
      <c r="H69" s="5" t="s">
        <v>29</v>
      </c>
      <c r="I69" s="5">
        <v>0</v>
      </c>
      <c r="J69" s="28" t="s">
        <v>37</v>
      </c>
      <c r="K69" s="28" t="s">
        <v>43</v>
      </c>
    </row>
    <row r="70" spans="1:11" ht="31.8" thickBot="1" x14ac:dyDescent="0.35">
      <c r="A70" s="62"/>
      <c r="B70" s="66"/>
      <c r="C70" s="67"/>
      <c r="D70" s="5" t="s">
        <v>23</v>
      </c>
      <c r="E70" s="5" t="s">
        <v>24</v>
      </c>
      <c r="F70" s="5" t="s">
        <v>29</v>
      </c>
      <c r="G70" s="5" t="s">
        <v>29</v>
      </c>
      <c r="H70" s="5" t="s">
        <v>29</v>
      </c>
      <c r="I70" s="5" t="s">
        <v>29</v>
      </c>
      <c r="J70" s="29"/>
      <c r="K70" s="29"/>
    </row>
    <row r="71" spans="1:11" ht="31.8" thickBot="1" x14ac:dyDescent="0.35">
      <c r="A71" s="62"/>
      <c r="B71" s="66"/>
      <c r="C71" s="67"/>
      <c r="D71" s="5" t="s">
        <v>25</v>
      </c>
      <c r="E71" s="5" t="s">
        <v>24</v>
      </c>
      <c r="F71" s="5" t="s">
        <v>29</v>
      </c>
      <c r="G71" s="5" t="s">
        <v>29</v>
      </c>
      <c r="H71" s="5" t="s">
        <v>29</v>
      </c>
      <c r="I71" s="5">
        <v>0</v>
      </c>
      <c r="J71" s="29"/>
      <c r="K71" s="29"/>
    </row>
    <row r="72" spans="1:11" ht="16.2" thickBot="1" x14ac:dyDescent="0.35">
      <c r="A72" s="63"/>
      <c r="B72" s="68"/>
      <c r="C72" s="69"/>
      <c r="D72" s="5" t="s">
        <v>26</v>
      </c>
      <c r="E72" s="5" t="s">
        <v>24</v>
      </c>
      <c r="F72" s="5" t="s">
        <v>29</v>
      </c>
      <c r="G72" s="5" t="s">
        <v>29</v>
      </c>
      <c r="H72" s="5" t="s">
        <v>29</v>
      </c>
      <c r="I72" s="5">
        <v>0</v>
      </c>
      <c r="J72" s="30"/>
      <c r="K72" s="30"/>
    </row>
    <row r="73" spans="1:11" ht="32.25" customHeight="1" thickBot="1" x14ac:dyDescent="0.35">
      <c r="A73" s="61" t="s">
        <v>77</v>
      </c>
      <c r="B73" s="34" t="s">
        <v>44</v>
      </c>
      <c r="C73" s="36"/>
      <c r="D73" s="5" t="s">
        <v>20</v>
      </c>
      <c r="E73" s="5" t="s">
        <v>21</v>
      </c>
      <c r="F73" s="5" t="s">
        <v>29</v>
      </c>
      <c r="G73" s="5" t="s">
        <v>29</v>
      </c>
      <c r="H73" s="5" t="s">
        <v>29</v>
      </c>
      <c r="I73" s="5">
        <v>1</v>
      </c>
      <c r="J73" s="28" t="s">
        <v>37</v>
      </c>
      <c r="K73" s="28" t="s">
        <v>43</v>
      </c>
    </row>
    <row r="74" spans="1:11" ht="31.8" thickBot="1" x14ac:dyDescent="0.35">
      <c r="A74" s="62"/>
      <c r="B74" s="58"/>
      <c r="C74" s="60"/>
      <c r="D74" s="5" t="s">
        <v>23</v>
      </c>
      <c r="E74" s="5" t="s">
        <v>24</v>
      </c>
      <c r="F74" s="5" t="s">
        <v>29</v>
      </c>
      <c r="G74" s="5" t="s">
        <v>29</v>
      </c>
      <c r="H74" s="5" t="s">
        <v>29</v>
      </c>
      <c r="I74" s="5" t="s">
        <v>29</v>
      </c>
      <c r="J74" s="29"/>
      <c r="K74" s="29"/>
    </row>
    <row r="75" spans="1:11" ht="31.8" thickBot="1" x14ac:dyDescent="0.35">
      <c r="A75" s="62"/>
      <c r="B75" s="58"/>
      <c r="C75" s="60"/>
      <c r="D75" s="5" t="s">
        <v>25</v>
      </c>
      <c r="E75" s="5" t="s">
        <v>24</v>
      </c>
      <c r="F75" s="5" t="s">
        <v>29</v>
      </c>
      <c r="G75" s="5" t="s">
        <v>29</v>
      </c>
      <c r="H75" s="5" t="s">
        <v>29</v>
      </c>
      <c r="I75" s="5">
        <v>60</v>
      </c>
      <c r="J75" s="29"/>
      <c r="K75" s="29"/>
    </row>
    <row r="76" spans="1:11" ht="16.2" thickBot="1" x14ac:dyDescent="0.35">
      <c r="A76" s="63"/>
      <c r="B76" s="37"/>
      <c r="C76" s="39"/>
      <c r="D76" s="5" t="s">
        <v>26</v>
      </c>
      <c r="E76" s="5" t="s">
        <v>24</v>
      </c>
      <c r="F76" s="5" t="s">
        <v>29</v>
      </c>
      <c r="G76" s="5" t="s">
        <v>29</v>
      </c>
      <c r="H76" s="5" t="s">
        <v>29</v>
      </c>
      <c r="I76" s="5">
        <v>60</v>
      </c>
      <c r="J76" s="29"/>
      <c r="K76" s="29"/>
    </row>
    <row r="77" spans="1:11" ht="16.2" thickBot="1" x14ac:dyDescent="0.35">
      <c r="A77" s="31" t="s">
        <v>45</v>
      </c>
      <c r="B77" s="32"/>
      <c r="C77" s="32"/>
      <c r="D77" s="33"/>
      <c r="E77" s="5" t="s">
        <v>24</v>
      </c>
      <c r="F77" s="14">
        <f>F62+F57</f>
        <v>255</v>
      </c>
      <c r="G77" s="5">
        <f>G62+G57</f>
        <v>100</v>
      </c>
      <c r="H77" s="5">
        <f>H62+H57</f>
        <v>150</v>
      </c>
      <c r="I77" s="5">
        <v>505</v>
      </c>
      <c r="J77" s="29"/>
      <c r="K77" s="29"/>
    </row>
    <row r="78" spans="1:11" ht="16.2" thickBot="1" x14ac:dyDescent="0.35">
      <c r="A78" s="31" t="s">
        <v>26</v>
      </c>
      <c r="B78" s="32"/>
      <c r="C78" s="32"/>
      <c r="D78" s="33"/>
      <c r="E78" s="5" t="s">
        <v>24</v>
      </c>
      <c r="F78" s="14">
        <v>240</v>
      </c>
      <c r="G78" s="5">
        <v>90</v>
      </c>
      <c r="H78" s="5">
        <v>135</v>
      </c>
      <c r="I78" s="5">
        <v>465</v>
      </c>
      <c r="J78" s="29"/>
      <c r="K78" s="29"/>
    </row>
    <row r="79" spans="1:11" ht="15.6" x14ac:dyDescent="0.3">
      <c r="A79" s="34"/>
      <c r="B79" s="35"/>
      <c r="C79" s="35"/>
      <c r="D79" s="36"/>
      <c r="E79" s="28" t="s">
        <v>24</v>
      </c>
      <c r="F79" s="28">
        <v>15</v>
      </c>
      <c r="G79" s="28">
        <v>10</v>
      </c>
      <c r="H79" s="28">
        <v>15</v>
      </c>
      <c r="I79" s="28">
        <v>40</v>
      </c>
      <c r="J79" s="29"/>
      <c r="K79" s="29"/>
    </row>
    <row r="80" spans="1:11" ht="15.75" customHeight="1" thickBot="1" x14ac:dyDescent="0.35">
      <c r="A80" s="58" t="s">
        <v>30</v>
      </c>
      <c r="B80" s="59"/>
      <c r="C80" s="59"/>
      <c r="D80" s="60"/>
      <c r="E80" s="29"/>
      <c r="F80" s="29"/>
      <c r="G80" s="29"/>
      <c r="H80" s="29"/>
      <c r="I80" s="29"/>
      <c r="J80" s="29"/>
      <c r="K80" s="29"/>
    </row>
    <row r="81" spans="1:11" ht="18.600000000000001" thickBot="1" x14ac:dyDescent="0.35">
      <c r="A81" s="51" t="s">
        <v>46</v>
      </c>
      <c r="B81" s="52"/>
      <c r="C81" s="43"/>
      <c r="D81" s="52"/>
      <c r="E81" s="52"/>
      <c r="F81" s="52"/>
      <c r="G81" s="52"/>
      <c r="H81" s="52"/>
      <c r="I81" s="52"/>
      <c r="J81" s="52"/>
      <c r="K81" s="53"/>
    </row>
    <row r="82" spans="1:11" ht="46.5" customHeight="1" thickBot="1" x14ac:dyDescent="0.35">
      <c r="A82" s="22" t="s">
        <v>79</v>
      </c>
      <c r="B82" s="46"/>
      <c r="C82" s="55" t="s">
        <v>78</v>
      </c>
      <c r="D82" s="5" t="s">
        <v>20</v>
      </c>
      <c r="E82" s="5" t="s">
        <v>21</v>
      </c>
      <c r="F82" s="5">
        <v>10</v>
      </c>
      <c r="G82" s="5">
        <v>10</v>
      </c>
      <c r="H82" s="5">
        <v>10</v>
      </c>
      <c r="I82" s="5">
        <v>30</v>
      </c>
      <c r="J82" s="28" t="s">
        <v>37</v>
      </c>
      <c r="K82" s="28" t="s">
        <v>47</v>
      </c>
    </row>
    <row r="83" spans="1:11" ht="31.8" thickBot="1" x14ac:dyDescent="0.35">
      <c r="A83" s="24"/>
      <c r="B83" s="47"/>
      <c r="C83" s="56"/>
      <c r="D83" s="5" t="s">
        <v>23</v>
      </c>
      <c r="E83" s="5" t="s">
        <v>39</v>
      </c>
      <c r="F83" s="5">
        <v>6</v>
      </c>
      <c r="G83" s="5">
        <v>6</v>
      </c>
      <c r="H83" s="5">
        <v>6</v>
      </c>
      <c r="I83" s="5" t="s">
        <v>29</v>
      </c>
      <c r="J83" s="29"/>
      <c r="K83" s="29"/>
    </row>
    <row r="84" spans="1:11" ht="31.8" thickBot="1" x14ac:dyDescent="0.35">
      <c r="A84" s="24"/>
      <c r="B84" s="47"/>
      <c r="C84" s="56"/>
      <c r="D84" s="5" t="s">
        <v>25</v>
      </c>
      <c r="E84" s="5" t="s">
        <v>24</v>
      </c>
      <c r="F84" s="5">
        <v>60</v>
      </c>
      <c r="G84" s="5">
        <v>60</v>
      </c>
      <c r="H84" s="5">
        <v>60</v>
      </c>
      <c r="I84" s="5">
        <v>180</v>
      </c>
      <c r="J84" s="29"/>
      <c r="K84" s="29"/>
    </row>
    <row r="85" spans="1:11" ht="16.2" thickBot="1" x14ac:dyDescent="0.35">
      <c r="A85" s="26"/>
      <c r="B85" s="48"/>
      <c r="C85" s="57"/>
      <c r="D85" s="5" t="s">
        <v>26</v>
      </c>
      <c r="E85" s="5" t="s">
        <v>24</v>
      </c>
      <c r="F85" s="5">
        <v>60</v>
      </c>
      <c r="G85" s="5">
        <v>60</v>
      </c>
      <c r="H85" s="5">
        <v>60</v>
      </c>
      <c r="I85" s="5">
        <v>180</v>
      </c>
      <c r="J85" s="50"/>
      <c r="K85" s="50"/>
    </row>
    <row r="86" spans="1:11" ht="41.25" customHeight="1" thickBot="1" x14ac:dyDescent="0.35">
      <c r="A86" s="22" t="s">
        <v>80</v>
      </c>
      <c r="B86" s="23"/>
      <c r="C86" s="54" t="s">
        <v>48</v>
      </c>
      <c r="D86" s="5" t="s">
        <v>20</v>
      </c>
      <c r="E86" s="5" t="s">
        <v>21</v>
      </c>
      <c r="F86" s="5" t="s">
        <v>29</v>
      </c>
      <c r="G86" s="5">
        <v>10</v>
      </c>
      <c r="H86" s="5">
        <v>10</v>
      </c>
      <c r="I86" s="5">
        <v>20</v>
      </c>
      <c r="J86" s="49" t="s">
        <v>37</v>
      </c>
      <c r="K86" s="49" t="s">
        <v>49</v>
      </c>
    </row>
    <row r="87" spans="1:11" ht="31.8" thickBot="1" x14ac:dyDescent="0.35">
      <c r="A87" s="24"/>
      <c r="B87" s="25"/>
      <c r="C87" s="29"/>
      <c r="D87" s="5" t="s">
        <v>23</v>
      </c>
      <c r="E87" s="5" t="s">
        <v>39</v>
      </c>
      <c r="F87" s="5" t="s">
        <v>29</v>
      </c>
      <c r="G87" s="5">
        <v>5</v>
      </c>
      <c r="H87" s="5">
        <v>5</v>
      </c>
      <c r="I87" s="5" t="s">
        <v>29</v>
      </c>
      <c r="J87" s="29"/>
      <c r="K87" s="29"/>
    </row>
    <row r="88" spans="1:11" ht="31.8" thickBot="1" x14ac:dyDescent="0.35">
      <c r="A88" s="24"/>
      <c r="B88" s="25"/>
      <c r="C88" s="29"/>
      <c r="D88" s="5" t="s">
        <v>25</v>
      </c>
      <c r="E88" s="5" t="s">
        <v>24</v>
      </c>
      <c r="F88" s="5" t="s">
        <v>29</v>
      </c>
      <c r="G88" s="5">
        <v>50</v>
      </c>
      <c r="H88" s="5">
        <v>50</v>
      </c>
      <c r="I88" s="5">
        <v>50</v>
      </c>
      <c r="J88" s="29"/>
      <c r="K88" s="29"/>
    </row>
    <row r="89" spans="1:11" ht="16.2" thickBot="1" x14ac:dyDescent="0.35">
      <c r="A89" s="24"/>
      <c r="B89" s="25"/>
      <c r="C89" s="29"/>
      <c r="D89" s="5" t="s">
        <v>26</v>
      </c>
      <c r="E89" s="5" t="s">
        <v>24</v>
      </c>
      <c r="F89" s="5" t="s">
        <v>29</v>
      </c>
      <c r="G89" s="5">
        <v>45</v>
      </c>
      <c r="H89" s="5">
        <v>45</v>
      </c>
      <c r="I89" s="5">
        <v>90</v>
      </c>
      <c r="J89" s="29"/>
      <c r="K89" s="29"/>
    </row>
    <row r="90" spans="1:11" ht="57" customHeight="1" thickBot="1" x14ac:dyDescent="0.35">
      <c r="A90" s="26"/>
      <c r="B90" s="27"/>
      <c r="C90" s="30"/>
      <c r="D90" s="5" t="s">
        <v>30</v>
      </c>
      <c r="E90" s="5" t="s">
        <v>24</v>
      </c>
      <c r="F90" s="5" t="s">
        <v>29</v>
      </c>
      <c r="G90" s="5">
        <v>5</v>
      </c>
      <c r="H90" s="5">
        <v>5</v>
      </c>
      <c r="I90" s="5">
        <v>10</v>
      </c>
      <c r="J90" s="30"/>
      <c r="K90" s="30"/>
    </row>
    <row r="91" spans="1:11" ht="31.8" thickBot="1" x14ac:dyDescent="0.35">
      <c r="A91" s="22" t="s">
        <v>81</v>
      </c>
      <c r="B91" s="23"/>
      <c r="C91" s="28" t="s">
        <v>86</v>
      </c>
      <c r="D91" s="5" t="s">
        <v>20</v>
      </c>
      <c r="E91" s="5" t="s">
        <v>21</v>
      </c>
      <c r="F91" s="5">
        <v>1</v>
      </c>
      <c r="G91" s="5">
        <v>1</v>
      </c>
      <c r="H91" s="16">
        <v>1</v>
      </c>
      <c r="I91" s="5">
        <v>1</v>
      </c>
      <c r="J91" s="28" t="s">
        <v>37</v>
      </c>
      <c r="K91" s="28" t="s">
        <v>50</v>
      </c>
    </row>
    <row r="92" spans="1:11" ht="31.8" thickBot="1" x14ac:dyDescent="0.35">
      <c r="A92" s="24"/>
      <c r="B92" s="25"/>
      <c r="C92" s="29"/>
      <c r="D92" s="5" t="s">
        <v>23</v>
      </c>
      <c r="E92" s="5" t="s">
        <v>39</v>
      </c>
      <c r="F92" s="5">
        <v>100</v>
      </c>
      <c r="G92" s="5">
        <v>100</v>
      </c>
      <c r="H92" s="16">
        <v>200</v>
      </c>
      <c r="I92" s="5">
        <v>400</v>
      </c>
      <c r="J92" s="29"/>
      <c r="K92" s="29"/>
    </row>
    <row r="93" spans="1:11" ht="31.8" thickBot="1" x14ac:dyDescent="0.35">
      <c r="A93" s="24"/>
      <c r="B93" s="25"/>
      <c r="C93" s="29"/>
      <c r="D93" s="5" t="s">
        <v>25</v>
      </c>
      <c r="E93" s="5" t="s">
        <v>24</v>
      </c>
      <c r="F93" s="5">
        <v>100</v>
      </c>
      <c r="G93" s="5">
        <v>100</v>
      </c>
      <c r="H93" s="16">
        <v>200</v>
      </c>
      <c r="I93" s="5">
        <v>400</v>
      </c>
      <c r="J93" s="29"/>
      <c r="K93" s="29"/>
    </row>
    <row r="94" spans="1:11" ht="16.2" thickBot="1" x14ac:dyDescent="0.35">
      <c r="A94" s="26"/>
      <c r="B94" s="27"/>
      <c r="C94" s="30"/>
      <c r="D94" s="5" t="s">
        <v>26</v>
      </c>
      <c r="E94" s="5" t="s">
        <v>24</v>
      </c>
      <c r="F94" s="5">
        <v>100</v>
      </c>
      <c r="G94" s="5">
        <v>100</v>
      </c>
      <c r="H94" s="16">
        <v>200</v>
      </c>
      <c r="I94" s="5">
        <v>400</v>
      </c>
      <c r="J94" s="30"/>
      <c r="K94" s="30"/>
    </row>
    <row r="95" spans="1:11" ht="30" customHeight="1" thickBot="1" x14ac:dyDescent="0.35">
      <c r="A95" s="22" t="s">
        <v>82</v>
      </c>
      <c r="B95" s="23"/>
      <c r="C95" s="28" t="s">
        <v>51</v>
      </c>
      <c r="D95" s="5" t="s">
        <v>20</v>
      </c>
      <c r="E95" s="5" t="s">
        <v>21</v>
      </c>
      <c r="F95" s="5">
        <v>1</v>
      </c>
      <c r="G95" s="5" t="s">
        <v>29</v>
      </c>
      <c r="H95" s="5" t="s">
        <v>29</v>
      </c>
      <c r="I95" s="5">
        <v>1</v>
      </c>
      <c r="J95" s="28" t="s">
        <v>37</v>
      </c>
      <c r="K95" s="28" t="s">
        <v>52</v>
      </c>
    </row>
    <row r="96" spans="1:11" ht="31.8" thickBot="1" x14ac:dyDescent="0.35">
      <c r="A96" s="24"/>
      <c r="B96" s="25"/>
      <c r="C96" s="29"/>
      <c r="D96" s="5" t="s">
        <v>23</v>
      </c>
      <c r="E96" s="5" t="s">
        <v>24</v>
      </c>
      <c r="F96" s="5">
        <v>1235.7</v>
      </c>
      <c r="G96" s="5" t="s">
        <v>29</v>
      </c>
      <c r="H96" s="5" t="s">
        <v>29</v>
      </c>
      <c r="I96" s="5" t="s">
        <v>29</v>
      </c>
      <c r="J96" s="29"/>
      <c r="K96" s="29"/>
    </row>
    <row r="97" spans="1:11" ht="54" customHeight="1" thickBot="1" x14ac:dyDescent="0.35">
      <c r="A97" s="24"/>
      <c r="B97" s="25"/>
      <c r="C97" s="29"/>
      <c r="D97" s="5" t="s">
        <v>25</v>
      </c>
      <c r="E97" s="5" t="s">
        <v>24</v>
      </c>
      <c r="F97" s="5">
        <v>1235.7</v>
      </c>
      <c r="G97" s="5" t="s">
        <v>29</v>
      </c>
      <c r="H97" s="5" t="s">
        <v>29</v>
      </c>
      <c r="I97" s="5">
        <v>1235.7</v>
      </c>
      <c r="J97" s="29"/>
      <c r="K97" s="29"/>
    </row>
    <row r="98" spans="1:11" ht="42" customHeight="1" thickBot="1" x14ac:dyDescent="0.35">
      <c r="A98" s="26"/>
      <c r="B98" s="27"/>
      <c r="C98" s="50"/>
      <c r="D98" s="5" t="s">
        <v>26</v>
      </c>
      <c r="E98" s="5" t="s">
        <v>24</v>
      </c>
      <c r="F98" s="5">
        <v>1235.7</v>
      </c>
      <c r="G98" s="5" t="s">
        <v>29</v>
      </c>
      <c r="H98" s="5" t="s">
        <v>29</v>
      </c>
      <c r="I98" s="5">
        <v>1235.7</v>
      </c>
      <c r="J98" s="50"/>
      <c r="K98" s="50"/>
    </row>
    <row r="99" spans="1:11" ht="36" customHeight="1" thickBot="1" x14ac:dyDescent="0.35">
      <c r="A99" s="22" t="s">
        <v>98</v>
      </c>
      <c r="B99" s="23"/>
      <c r="C99" s="49" t="s">
        <v>53</v>
      </c>
      <c r="D99" s="5" t="s">
        <v>20</v>
      </c>
      <c r="E99" s="5" t="s">
        <v>21</v>
      </c>
      <c r="F99" s="5">
        <v>1</v>
      </c>
      <c r="G99" s="5" t="s">
        <v>29</v>
      </c>
      <c r="H99" s="5" t="s">
        <v>29</v>
      </c>
      <c r="I99" s="5">
        <v>1</v>
      </c>
      <c r="J99" s="49" t="s">
        <v>37</v>
      </c>
      <c r="K99" s="49" t="s">
        <v>54</v>
      </c>
    </row>
    <row r="100" spans="1:11" ht="31.8" thickBot="1" x14ac:dyDescent="0.35">
      <c r="A100" s="24"/>
      <c r="B100" s="25"/>
      <c r="C100" s="29"/>
      <c r="D100" s="5" t="s">
        <v>23</v>
      </c>
      <c r="E100" s="5" t="s">
        <v>24</v>
      </c>
      <c r="F100" s="5">
        <v>1168.0999999999999</v>
      </c>
      <c r="G100" s="5" t="s">
        <v>29</v>
      </c>
      <c r="H100" s="5" t="s">
        <v>29</v>
      </c>
      <c r="I100" s="5" t="s">
        <v>29</v>
      </c>
      <c r="J100" s="29"/>
      <c r="K100" s="29"/>
    </row>
    <row r="101" spans="1:11" ht="31.8" thickBot="1" x14ac:dyDescent="0.35">
      <c r="A101" s="24"/>
      <c r="B101" s="25"/>
      <c r="C101" s="29"/>
      <c r="D101" s="5" t="s">
        <v>25</v>
      </c>
      <c r="E101" s="5" t="s">
        <v>24</v>
      </c>
      <c r="F101" s="5">
        <v>1168.0999999999999</v>
      </c>
      <c r="G101" s="5" t="s">
        <v>29</v>
      </c>
      <c r="H101" s="5" t="s">
        <v>29</v>
      </c>
      <c r="I101" s="5">
        <v>1168.0999999999999</v>
      </c>
      <c r="J101" s="29"/>
      <c r="K101" s="29"/>
    </row>
    <row r="102" spans="1:11" ht="16.2" thickBot="1" x14ac:dyDescent="0.35">
      <c r="A102" s="26"/>
      <c r="B102" s="27"/>
      <c r="C102" s="50"/>
      <c r="D102" s="5" t="s">
        <v>26</v>
      </c>
      <c r="E102" s="5" t="s">
        <v>24</v>
      </c>
      <c r="F102" s="5">
        <v>1168.0999999999999</v>
      </c>
      <c r="G102" s="5" t="s">
        <v>29</v>
      </c>
      <c r="H102" s="5" t="s">
        <v>29</v>
      </c>
      <c r="I102" s="5">
        <v>1168.0999999999999</v>
      </c>
      <c r="J102" s="50"/>
      <c r="K102" s="50"/>
    </row>
    <row r="103" spans="1:11" ht="36" customHeight="1" thickBot="1" x14ac:dyDescent="0.35">
      <c r="A103" s="22" t="s">
        <v>83</v>
      </c>
      <c r="B103" s="23"/>
      <c r="C103" s="49" t="s">
        <v>55</v>
      </c>
      <c r="D103" s="5" t="s">
        <v>20</v>
      </c>
      <c r="E103" s="5" t="s">
        <v>21</v>
      </c>
      <c r="F103" s="5">
        <v>1</v>
      </c>
      <c r="G103" s="5">
        <v>1</v>
      </c>
      <c r="H103" s="5">
        <v>1</v>
      </c>
      <c r="I103" s="5">
        <v>3</v>
      </c>
      <c r="J103" s="49" t="s">
        <v>37</v>
      </c>
      <c r="K103" s="49" t="s">
        <v>52</v>
      </c>
    </row>
    <row r="104" spans="1:11" ht="31.8" thickBot="1" x14ac:dyDescent="0.35">
      <c r="A104" s="24"/>
      <c r="B104" s="25"/>
      <c r="C104" s="29"/>
      <c r="D104" s="5" t="s">
        <v>23</v>
      </c>
      <c r="E104" s="5" t="s">
        <v>24</v>
      </c>
      <c r="F104" s="5">
        <v>98</v>
      </c>
      <c r="G104" s="5">
        <v>100</v>
      </c>
      <c r="H104" s="5">
        <v>100</v>
      </c>
      <c r="I104" s="16" t="s">
        <v>29</v>
      </c>
      <c r="J104" s="29"/>
      <c r="K104" s="29"/>
    </row>
    <row r="105" spans="1:11" ht="31.8" thickBot="1" x14ac:dyDescent="0.35">
      <c r="A105" s="24"/>
      <c r="B105" s="25"/>
      <c r="C105" s="29"/>
      <c r="D105" s="5" t="s">
        <v>25</v>
      </c>
      <c r="E105" s="5" t="s">
        <v>24</v>
      </c>
      <c r="F105" s="5">
        <v>98</v>
      </c>
      <c r="G105" s="5">
        <v>100</v>
      </c>
      <c r="H105" s="5">
        <v>100</v>
      </c>
      <c r="I105" s="5">
        <v>298</v>
      </c>
      <c r="J105" s="29"/>
      <c r="K105" s="29"/>
    </row>
    <row r="106" spans="1:11" ht="16.5" customHeight="1" x14ac:dyDescent="0.3">
      <c r="A106" s="24"/>
      <c r="B106" s="25"/>
      <c r="C106" s="29"/>
      <c r="D106" s="28" t="s">
        <v>26</v>
      </c>
      <c r="E106" s="28" t="s">
        <v>24</v>
      </c>
      <c r="F106" s="28">
        <v>98</v>
      </c>
      <c r="G106" s="28">
        <v>100</v>
      </c>
      <c r="H106" s="28">
        <v>100</v>
      </c>
      <c r="I106" s="28">
        <v>298</v>
      </c>
      <c r="J106" s="29"/>
      <c r="K106" s="29"/>
    </row>
    <row r="107" spans="1:11" ht="13.5" customHeight="1" x14ac:dyDescent="0.3">
      <c r="A107" s="24"/>
      <c r="B107" s="25"/>
      <c r="C107" s="29"/>
      <c r="D107" s="29"/>
      <c r="E107" s="29"/>
      <c r="F107" s="29"/>
      <c r="G107" s="29"/>
      <c r="H107" s="29"/>
      <c r="I107" s="29"/>
      <c r="J107" s="29"/>
      <c r="K107" s="29"/>
    </row>
    <row r="108" spans="1:11" ht="18" customHeight="1" thickBot="1" x14ac:dyDescent="0.35">
      <c r="A108" s="26"/>
      <c r="B108" s="27"/>
      <c r="C108" s="30"/>
      <c r="D108" s="30"/>
      <c r="E108" s="30"/>
      <c r="F108" s="30"/>
      <c r="G108" s="30"/>
      <c r="H108" s="30"/>
      <c r="I108" s="30"/>
      <c r="J108" s="30"/>
      <c r="K108" s="30"/>
    </row>
    <row r="109" spans="1:11" ht="49.5" customHeight="1" thickBot="1" x14ac:dyDescent="0.35">
      <c r="A109" s="22" t="s">
        <v>99</v>
      </c>
      <c r="B109" s="23"/>
      <c r="C109" s="28" t="s">
        <v>56</v>
      </c>
      <c r="D109" s="5" t="s">
        <v>20</v>
      </c>
      <c r="E109" s="5" t="s">
        <v>21</v>
      </c>
      <c r="F109" s="5">
        <v>1</v>
      </c>
      <c r="G109" s="5" t="s">
        <v>29</v>
      </c>
      <c r="H109" s="5" t="s">
        <v>29</v>
      </c>
      <c r="I109" s="5">
        <v>1</v>
      </c>
      <c r="J109" s="28" t="s">
        <v>37</v>
      </c>
      <c r="K109" s="28" t="s">
        <v>52</v>
      </c>
    </row>
    <row r="110" spans="1:11" ht="31.8" thickBot="1" x14ac:dyDescent="0.35">
      <c r="A110" s="24"/>
      <c r="B110" s="25"/>
      <c r="C110" s="29"/>
      <c r="D110" s="5" t="s">
        <v>23</v>
      </c>
      <c r="E110" s="5" t="s">
        <v>24</v>
      </c>
      <c r="F110" s="5">
        <v>80</v>
      </c>
      <c r="G110" s="5" t="s">
        <v>29</v>
      </c>
      <c r="H110" s="5" t="s">
        <v>29</v>
      </c>
      <c r="I110" s="16" t="s">
        <v>29</v>
      </c>
      <c r="J110" s="29"/>
      <c r="K110" s="29"/>
    </row>
    <row r="111" spans="1:11" ht="31.8" thickBot="1" x14ac:dyDescent="0.35">
      <c r="A111" s="24"/>
      <c r="B111" s="25"/>
      <c r="C111" s="29"/>
      <c r="D111" s="5" t="s">
        <v>25</v>
      </c>
      <c r="E111" s="5" t="s">
        <v>24</v>
      </c>
      <c r="F111" s="5">
        <v>80</v>
      </c>
      <c r="G111" s="5" t="s">
        <v>29</v>
      </c>
      <c r="H111" s="5" t="s">
        <v>29</v>
      </c>
      <c r="I111" s="5">
        <v>80</v>
      </c>
      <c r="J111" s="29"/>
      <c r="K111" s="29"/>
    </row>
    <row r="112" spans="1:11" ht="41.25" customHeight="1" thickBot="1" x14ac:dyDescent="0.35">
      <c r="A112" s="26"/>
      <c r="B112" s="27"/>
      <c r="C112" s="30"/>
      <c r="D112" s="5" t="s">
        <v>26</v>
      </c>
      <c r="E112" s="5" t="s">
        <v>24</v>
      </c>
      <c r="F112" s="5">
        <v>80</v>
      </c>
      <c r="G112" s="5" t="s">
        <v>29</v>
      </c>
      <c r="H112" s="5" t="s">
        <v>29</v>
      </c>
      <c r="I112" s="5">
        <v>80</v>
      </c>
      <c r="J112" s="30"/>
      <c r="K112" s="30"/>
    </row>
    <row r="113" spans="1:11" ht="31.8" thickBot="1" x14ac:dyDescent="0.35">
      <c r="A113" s="22" t="s">
        <v>84</v>
      </c>
      <c r="B113" s="46"/>
      <c r="C113" s="28" t="s">
        <v>85</v>
      </c>
      <c r="D113" s="5" t="s">
        <v>20</v>
      </c>
      <c r="E113" s="5" t="s">
        <v>21</v>
      </c>
      <c r="F113" s="5">
        <v>1</v>
      </c>
      <c r="G113" s="5">
        <v>1</v>
      </c>
      <c r="H113" s="5">
        <v>1</v>
      </c>
      <c r="I113" s="5">
        <v>3</v>
      </c>
      <c r="J113" s="28" t="s">
        <v>37</v>
      </c>
      <c r="K113" s="28" t="s">
        <v>57</v>
      </c>
    </row>
    <row r="114" spans="1:11" ht="31.8" thickBot="1" x14ac:dyDescent="0.35">
      <c r="A114" s="24"/>
      <c r="B114" s="47"/>
      <c r="C114" s="29"/>
      <c r="D114" s="5" t="s">
        <v>23</v>
      </c>
      <c r="E114" s="5" t="s">
        <v>24</v>
      </c>
      <c r="F114" s="5">
        <v>70</v>
      </c>
      <c r="G114" s="5">
        <v>70</v>
      </c>
      <c r="H114" s="5">
        <v>70</v>
      </c>
      <c r="I114" s="5" t="s">
        <v>29</v>
      </c>
      <c r="J114" s="29"/>
      <c r="K114" s="29"/>
    </row>
    <row r="115" spans="1:11" ht="31.8" thickBot="1" x14ac:dyDescent="0.35">
      <c r="A115" s="24"/>
      <c r="B115" s="47"/>
      <c r="C115" s="29"/>
      <c r="D115" s="5" t="s">
        <v>25</v>
      </c>
      <c r="E115" s="5" t="s">
        <v>24</v>
      </c>
      <c r="F115" s="5">
        <v>120</v>
      </c>
      <c r="G115" s="5">
        <v>70</v>
      </c>
      <c r="H115" s="5">
        <v>70</v>
      </c>
      <c r="I115" s="5">
        <v>260</v>
      </c>
      <c r="J115" s="29"/>
      <c r="K115" s="29"/>
    </row>
    <row r="116" spans="1:11" ht="16.2" thickBot="1" x14ac:dyDescent="0.35">
      <c r="A116" s="26"/>
      <c r="B116" s="48"/>
      <c r="C116" s="30"/>
      <c r="D116" s="5" t="s">
        <v>26</v>
      </c>
      <c r="E116" s="5" t="s">
        <v>24</v>
      </c>
      <c r="F116" s="5">
        <v>120</v>
      </c>
      <c r="G116" s="5">
        <v>70</v>
      </c>
      <c r="H116" s="5">
        <v>70</v>
      </c>
      <c r="I116" s="5">
        <v>260</v>
      </c>
      <c r="J116" s="30"/>
      <c r="K116" s="30"/>
    </row>
    <row r="117" spans="1:11" ht="32.25" customHeight="1" thickBot="1" x14ac:dyDescent="0.35">
      <c r="A117" s="22" t="s">
        <v>96</v>
      </c>
      <c r="B117" s="23"/>
      <c r="C117" s="28" t="s">
        <v>58</v>
      </c>
      <c r="D117" s="5" t="s">
        <v>20</v>
      </c>
      <c r="E117" s="5" t="s">
        <v>21</v>
      </c>
      <c r="F117" s="5" t="s">
        <v>29</v>
      </c>
      <c r="G117" s="5">
        <v>1</v>
      </c>
      <c r="H117" s="5">
        <v>1</v>
      </c>
      <c r="I117" s="5">
        <v>1</v>
      </c>
      <c r="J117" s="28" t="s">
        <v>37</v>
      </c>
      <c r="K117" s="28" t="s">
        <v>59</v>
      </c>
    </row>
    <row r="118" spans="1:11" ht="31.8" thickBot="1" x14ac:dyDescent="0.35">
      <c r="A118" s="24"/>
      <c r="B118" s="25"/>
      <c r="C118" s="29"/>
      <c r="D118" s="5" t="s">
        <v>23</v>
      </c>
      <c r="E118" s="5" t="s">
        <v>24</v>
      </c>
      <c r="F118" s="5" t="s">
        <v>29</v>
      </c>
      <c r="G118" s="5">
        <v>50</v>
      </c>
      <c r="H118" s="18" t="s">
        <v>29</v>
      </c>
      <c r="I118" s="5">
        <v>50</v>
      </c>
      <c r="J118" s="29"/>
      <c r="K118" s="29"/>
    </row>
    <row r="119" spans="1:11" ht="31.8" thickBot="1" x14ac:dyDescent="0.35">
      <c r="A119" s="24"/>
      <c r="B119" s="25"/>
      <c r="C119" s="29"/>
      <c r="D119" s="5" t="s">
        <v>25</v>
      </c>
      <c r="E119" s="5" t="s">
        <v>24</v>
      </c>
      <c r="F119" s="5" t="s">
        <v>29</v>
      </c>
      <c r="G119" s="5">
        <v>50</v>
      </c>
      <c r="H119" s="18" t="s">
        <v>29</v>
      </c>
      <c r="I119" s="5">
        <v>50</v>
      </c>
      <c r="J119" s="29"/>
      <c r="K119" s="29"/>
    </row>
    <row r="120" spans="1:11" ht="16.2" thickBot="1" x14ac:dyDescent="0.35">
      <c r="A120" s="26"/>
      <c r="B120" s="27"/>
      <c r="C120" s="30"/>
      <c r="D120" s="5" t="s">
        <v>26</v>
      </c>
      <c r="E120" s="5" t="s">
        <v>24</v>
      </c>
      <c r="F120" s="5" t="s">
        <v>29</v>
      </c>
      <c r="G120" s="5">
        <v>50</v>
      </c>
      <c r="H120" s="18" t="s">
        <v>29</v>
      </c>
      <c r="I120" s="5">
        <v>50</v>
      </c>
      <c r="J120" s="29"/>
      <c r="K120" s="29"/>
    </row>
    <row r="121" spans="1:11" s="1" customFormat="1" ht="31.8" thickBot="1" x14ac:dyDescent="0.35">
      <c r="A121" s="22" t="s">
        <v>102</v>
      </c>
      <c r="B121" s="17"/>
      <c r="C121" s="28" t="s">
        <v>103</v>
      </c>
      <c r="D121" s="16" t="s">
        <v>20</v>
      </c>
      <c r="E121" s="16" t="s">
        <v>21</v>
      </c>
      <c r="F121" s="16" t="s">
        <v>29</v>
      </c>
      <c r="G121" s="16" t="s">
        <v>29</v>
      </c>
      <c r="H121" s="16">
        <v>1</v>
      </c>
      <c r="I121" s="16">
        <v>1</v>
      </c>
      <c r="J121" s="29"/>
      <c r="K121" s="29"/>
    </row>
    <row r="122" spans="1:11" s="1" customFormat="1" ht="31.8" thickBot="1" x14ac:dyDescent="0.35">
      <c r="A122" s="24"/>
      <c r="B122" s="17"/>
      <c r="C122" s="29"/>
      <c r="D122" s="16" t="s">
        <v>23</v>
      </c>
      <c r="E122" s="16" t="s">
        <v>24</v>
      </c>
      <c r="F122" s="16" t="s">
        <v>29</v>
      </c>
      <c r="G122" s="16" t="s">
        <v>29</v>
      </c>
      <c r="H122" s="16">
        <v>2280.6999999999998</v>
      </c>
      <c r="I122" s="16" t="s">
        <v>29</v>
      </c>
      <c r="J122" s="29"/>
      <c r="K122" s="29"/>
    </row>
    <row r="123" spans="1:11" s="1" customFormat="1" ht="31.8" thickBot="1" x14ac:dyDescent="0.35">
      <c r="A123" s="24"/>
      <c r="B123" s="17"/>
      <c r="C123" s="29"/>
      <c r="D123" s="16" t="s">
        <v>25</v>
      </c>
      <c r="E123" s="16" t="s">
        <v>24</v>
      </c>
      <c r="F123" s="16" t="s">
        <v>29</v>
      </c>
      <c r="G123" s="16" t="s">
        <v>29</v>
      </c>
      <c r="H123" s="16">
        <v>2280.6999999999998</v>
      </c>
      <c r="I123" s="16">
        <v>2280.6999999999998</v>
      </c>
      <c r="J123" s="29"/>
      <c r="K123" s="29"/>
    </row>
    <row r="124" spans="1:11" s="1" customFormat="1" ht="16.2" thickBot="1" x14ac:dyDescent="0.35">
      <c r="A124" s="26"/>
      <c r="B124" s="17"/>
      <c r="C124" s="30"/>
      <c r="D124" s="16" t="s">
        <v>26</v>
      </c>
      <c r="E124" s="16" t="s">
        <v>24</v>
      </c>
      <c r="F124" s="16" t="s">
        <v>29</v>
      </c>
      <c r="G124" s="16" t="s">
        <v>29</v>
      </c>
      <c r="H124" s="16">
        <v>2280.6999999999998</v>
      </c>
      <c r="I124" s="16">
        <v>2280.6999999999998</v>
      </c>
      <c r="J124" s="29"/>
      <c r="K124" s="29"/>
    </row>
    <row r="125" spans="1:11" s="1" customFormat="1" ht="31.8" thickBot="1" x14ac:dyDescent="0.35">
      <c r="A125" s="22" t="s">
        <v>105</v>
      </c>
      <c r="B125" s="17"/>
      <c r="C125" s="28" t="s">
        <v>104</v>
      </c>
      <c r="D125" s="16" t="s">
        <v>20</v>
      </c>
      <c r="E125" s="16" t="s">
        <v>21</v>
      </c>
      <c r="F125" s="16" t="s">
        <v>29</v>
      </c>
      <c r="G125" s="16" t="s">
        <v>29</v>
      </c>
      <c r="H125" s="16">
        <v>1</v>
      </c>
      <c r="I125" s="16">
        <v>1</v>
      </c>
      <c r="J125" s="29"/>
      <c r="K125" s="29"/>
    </row>
    <row r="126" spans="1:11" s="1" customFormat="1" ht="31.8" thickBot="1" x14ac:dyDescent="0.35">
      <c r="A126" s="24"/>
      <c r="B126" s="17"/>
      <c r="C126" s="29"/>
      <c r="D126" s="16" t="s">
        <v>23</v>
      </c>
      <c r="E126" s="16" t="s">
        <v>24</v>
      </c>
      <c r="F126" s="16" t="s">
        <v>29</v>
      </c>
      <c r="G126" s="16" t="s">
        <v>29</v>
      </c>
      <c r="H126" s="16">
        <v>514.6</v>
      </c>
      <c r="I126" s="16">
        <v>514.6</v>
      </c>
      <c r="J126" s="29"/>
      <c r="K126" s="29"/>
    </row>
    <row r="127" spans="1:11" s="1" customFormat="1" ht="31.8" thickBot="1" x14ac:dyDescent="0.35">
      <c r="A127" s="24"/>
      <c r="B127" s="17"/>
      <c r="C127" s="29"/>
      <c r="D127" s="16" t="s">
        <v>25</v>
      </c>
      <c r="E127" s="16" t="s">
        <v>24</v>
      </c>
      <c r="F127" s="16" t="s">
        <v>29</v>
      </c>
      <c r="G127" s="16" t="s">
        <v>29</v>
      </c>
      <c r="H127" s="16">
        <v>514.6</v>
      </c>
      <c r="I127" s="16">
        <v>514.6</v>
      </c>
      <c r="J127" s="29"/>
      <c r="K127" s="29"/>
    </row>
    <row r="128" spans="1:11" s="1" customFormat="1" ht="16.2" thickBot="1" x14ac:dyDescent="0.35">
      <c r="A128" s="26"/>
      <c r="B128" s="17"/>
      <c r="C128" s="30"/>
      <c r="D128" s="16" t="s">
        <v>26</v>
      </c>
      <c r="E128" s="16" t="s">
        <v>24</v>
      </c>
      <c r="F128" s="16" t="s">
        <v>29</v>
      </c>
      <c r="G128" s="16" t="s">
        <v>29</v>
      </c>
      <c r="H128" s="16">
        <v>514.6</v>
      </c>
      <c r="I128" s="16">
        <v>514.6</v>
      </c>
      <c r="J128" s="29"/>
      <c r="K128" s="29"/>
    </row>
    <row r="129" spans="1:11" s="1" customFormat="1" ht="31.8" thickBot="1" x14ac:dyDescent="0.35">
      <c r="A129" s="22" t="s">
        <v>107</v>
      </c>
      <c r="B129" s="17"/>
      <c r="C129" s="28" t="s">
        <v>106</v>
      </c>
      <c r="D129" s="16" t="s">
        <v>20</v>
      </c>
      <c r="E129" s="16" t="s">
        <v>21</v>
      </c>
      <c r="F129" s="16" t="s">
        <v>29</v>
      </c>
      <c r="G129" s="16" t="s">
        <v>29</v>
      </c>
      <c r="H129" s="16" t="s">
        <v>29</v>
      </c>
      <c r="I129" s="16" t="s">
        <v>29</v>
      </c>
      <c r="J129" s="29"/>
      <c r="K129" s="29"/>
    </row>
    <row r="130" spans="1:11" s="1" customFormat="1" ht="31.8" thickBot="1" x14ac:dyDescent="0.35">
      <c r="A130" s="24"/>
      <c r="B130" s="17"/>
      <c r="C130" s="29"/>
      <c r="D130" s="16" t="s">
        <v>23</v>
      </c>
      <c r="E130" s="16" t="s">
        <v>24</v>
      </c>
      <c r="F130" s="16" t="s">
        <v>29</v>
      </c>
      <c r="G130" s="16" t="s">
        <v>29</v>
      </c>
      <c r="H130" s="16">
        <v>125.9</v>
      </c>
      <c r="I130" s="16" t="s">
        <v>29</v>
      </c>
      <c r="J130" s="29"/>
      <c r="K130" s="29"/>
    </row>
    <row r="131" spans="1:11" s="1" customFormat="1" ht="31.8" thickBot="1" x14ac:dyDescent="0.35">
      <c r="A131" s="24"/>
      <c r="B131" s="17"/>
      <c r="C131" s="29"/>
      <c r="D131" s="16" t="s">
        <v>25</v>
      </c>
      <c r="E131" s="16" t="s">
        <v>24</v>
      </c>
      <c r="F131" s="16" t="s">
        <v>29</v>
      </c>
      <c r="G131" s="16" t="s">
        <v>29</v>
      </c>
      <c r="H131" s="16">
        <v>125.9</v>
      </c>
      <c r="I131" s="16">
        <v>125.9</v>
      </c>
      <c r="J131" s="29"/>
      <c r="K131" s="29"/>
    </row>
    <row r="132" spans="1:11" s="1" customFormat="1" ht="16.2" thickBot="1" x14ac:dyDescent="0.35">
      <c r="A132" s="26"/>
      <c r="B132" s="17"/>
      <c r="C132" s="30"/>
      <c r="D132" s="16" t="s">
        <v>26</v>
      </c>
      <c r="E132" s="16" t="s">
        <v>24</v>
      </c>
      <c r="F132" s="16" t="s">
        <v>29</v>
      </c>
      <c r="G132" s="16" t="s">
        <v>29</v>
      </c>
      <c r="H132" s="16">
        <v>125.9</v>
      </c>
      <c r="I132" s="16">
        <v>125.9</v>
      </c>
      <c r="J132" s="29"/>
      <c r="K132" s="29"/>
    </row>
    <row r="133" spans="1:11" ht="16.2" thickBot="1" x14ac:dyDescent="0.35">
      <c r="A133" s="31" t="s">
        <v>60</v>
      </c>
      <c r="B133" s="32"/>
      <c r="C133" s="32"/>
      <c r="D133" s="33"/>
      <c r="E133" s="5" t="s">
        <v>24</v>
      </c>
      <c r="F133" s="14">
        <f>F115+F111+F105+F101+F97+F93+F84</f>
        <v>2861.8</v>
      </c>
      <c r="G133" s="5">
        <v>430</v>
      </c>
      <c r="H133" s="5">
        <f>SUM(H131,H127,H123,H119,H115,H105,H88,H84)</f>
        <v>3201.2</v>
      </c>
      <c r="I133" s="5">
        <f>H133+G133+F133</f>
        <v>6493</v>
      </c>
      <c r="J133" s="29"/>
      <c r="K133" s="29"/>
    </row>
    <row r="134" spans="1:11" ht="16.2" thickBot="1" x14ac:dyDescent="0.35">
      <c r="A134" s="31" t="s">
        <v>26</v>
      </c>
      <c r="B134" s="32"/>
      <c r="C134" s="32"/>
      <c r="D134" s="33"/>
      <c r="E134" s="5" t="s">
        <v>24</v>
      </c>
      <c r="F134" s="14">
        <f>F116+F112+F106+F102+F98+F94+F85</f>
        <v>2861.8</v>
      </c>
      <c r="G134" s="5">
        <f>G120+G116+G106+G94+G89+G85</f>
        <v>425</v>
      </c>
      <c r="H134" s="18">
        <f xml:space="preserve"> SUM(H132,H128,H124,H120,H116,H112,H106,H102,H98,H94,H89,H85)</f>
        <v>3396.2</v>
      </c>
      <c r="I134" s="5">
        <f>H134+G134+F134</f>
        <v>6683</v>
      </c>
      <c r="J134" s="29"/>
      <c r="K134" s="29"/>
    </row>
    <row r="135" spans="1:11" ht="15" customHeight="1" x14ac:dyDescent="0.3">
      <c r="A135" s="34" t="s">
        <v>30</v>
      </c>
      <c r="B135" s="35"/>
      <c r="C135" s="35"/>
      <c r="D135" s="36"/>
      <c r="E135" s="28" t="s">
        <v>24</v>
      </c>
      <c r="F135" s="40" t="s">
        <v>29</v>
      </c>
      <c r="G135" s="28">
        <v>5</v>
      </c>
      <c r="H135" s="28">
        <v>5</v>
      </c>
      <c r="I135" s="28">
        <v>10</v>
      </c>
      <c r="J135" s="29"/>
      <c r="K135" s="29"/>
    </row>
    <row r="136" spans="1:11" ht="15.75" customHeight="1" thickBot="1" x14ac:dyDescent="0.35">
      <c r="A136" s="37"/>
      <c r="B136" s="38"/>
      <c r="C136" s="38"/>
      <c r="D136" s="39"/>
      <c r="E136" s="30"/>
      <c r="F136" s="41"/>
      <c r="G136" s="30"/>
      <c r="H136" s="30"/>
      <c r="I136" s="30"/>
      <c r="J136" s="30"/>
      <c r="K136" s="30"/>
    </row>
    <row r="137" spans="1:11" ht="39.75" customHeight="1" thickBot="1" x14ac:dyDescent="0.35">
      <c r="A137" s="42" t="s">
        <v>61</v>
      </c>
      <c r="B137" s="43"/>
      <c r="C137" s="43"/>
      <c r="D137" s="43"/>
      <c r="E137" s="43"/>
      <c r="F137" s="43"/>
      <c r="G137" s="43"/>
      <c r="H137" s="43"/>
      <c r="I137" s="43"/>
      <c r="J137" s="43"/>
      <c r="K137" s="44"/>
    </row>
    <row r="138" spans="1:11" ht="63.75" customHeight="1" thickBot="1" x14ac:dyDescent="0.35">
      <c r="A138" s="21" t="s">
        <v>89</v>
      </c>
      <c r="B138" s="21"/>
      <c r="C138" s="20" t="s">
        <v>88</v>
      </c>
      <c r="D138" s="12" t="s">
        <v>20</v>
      </c>
      <c r="E138" s="12" t="s">
        <v>21</v>
      </c>
      <c r="F138" s="12">
        <v>1</v>
      </c>
      <c r="G138" s="12" t="s">
        <v>29</v>
      </c>
      <c r="H138" s="12">
        <v>1</v>
      </c>
      <c r="I138" s="12">
        <v>2</v>
      </c>
      <c r="J138" s="20" t="s">
        <v>37</v>
      </c>
      <c r="K138" s="20" t="s">
        <v>62</v>
      </c>
    </row>
    <row r="139" spans="1:11" ht="31.8" thickBot="1" x14ac:dyDescent="0.35">
      <c r="A139" s="21"/>
      <c r="B139" s="21"/>
      <c r="C139" s="20"/>
      <c r="D139" s="12" t="s">
        <v>23</v>
      </c>
      <c r="E139" s="12" t="s">
        <v>24</v>
      </c>
      <c r="F139" s="12">
        <v>37.4</v>
      </c>
      <c r="G139" s="12" t="s">
        <v>29</v>
      </c>
      <c r="H139" s="12">
        <v>30</v>
      </c>
      <c r="I139" s="12" t="s">
        <v>29</v>
      </c>
      <c r="J139" s="20"/>
      <c r="K139" s="20"/>
    </row>
    <row r="140" spans="1:11" ht="31.8" thickBot="1" x14ac:dyDescent="0.35">
      <c r="A140" s="21"/>
      <c r="B140" s="21"/>
      <c r="C140" s="20"/>
      <c r="D140" s="12" t="s">
        <v>25</v>
      </c>
      <c r="E140" s="12" t="s">
        <v>24</v>
      </c>
      <c r="F140" s="12">
        <v>37.4</v>
      </c>
      <c r="G140" s="12" t="s">
        <v>29</v>
      </c>
      <c r="H140" s="12">
        <v>30</v>
      </c>
      <c r="I140" s="12">
        <v>67.400000000000006</v>
      </c>
      <c r="J140" s="20"/>
      <c r="K140" s="20"/>
    </row>
    <row r="141" spans="1:11" ht="16.2" thickBot="1" x14ac:dyDescent="0.35">
      <c r="A141" s="21"/>
      <c r="B141" s="21"/>
      <c r="C141" s="20"/>
      <c r="D141" s="12" t="s">
        <v>26</v>
      </c>
      <c r="E141" s="12" t="s">
        <v>24</v>
      </c>
      <c r="F141" s="12">
        <v>37.4</v>
      </c>
      <c r="G141" s="12" t="s">
        <v>29</v>
      </c>
      <c r="H141" s="12">
        <v>30</v>
      </c>
      <c r="I141" s="12">
        <v>67.400000000000006</v>
      </c>
      <c r="J141" s="20"/>
      <c r="K141" s="20"/>
    </row>
    <row r="142" spans="1:11" ht="27.75" customHeight="1" thickBot="1" x14ac:dyDescent="0.35">
      <c r="A142" s="21" t="s">
        <v>90</v>
      </c>
      <c r="B142" s="21"/>
      <c r="C142" s="20" t="s">
        <v>91</v>
      </c>
      <c r="D142" s="20" t="s">
        <v>20</v>
      </c>
      <c r="E142" s="20" t="s">
        <v>21</v>
      </c>
      <c r="F142" s="20">
        <v>6</v>
      </c>
      <c r="G142" s="20">
        <v>6</v>
      </c>
      <c r="H142" s="20">
        <v>6</v>
      </c>
      <c r="I142" s="20">
        <v>18</v>
      </c>
      <c r="J142" s="28" t="s">
        <v>37</v>
      </c>
      <c r="K142" s="28" t="s">
        <v>62</v>
      </c>
    </row>
    <row r="143" spans="1:11" ht="15" customHeight="1" thickBot="1" x14ac:dyDescent="0.35">
      <c r="A143" s="21"/>
      <c r="B143" s="21"/>
      <c r="C143" s="20"/>
      <c r="D143" s="20"/>
      <c r="E143" s="20"/>
      <c r="F143" s="20"/>
      <c r="G143" s="20"/>
      <c r="H143" s="20"/>
      <c r="I143" s="20"/>
      <c r="J143" s="29"/>
      <c r="K143" s="29"/>
    </row>
    <row r="144" spans="1:11" ht="31.8" thickBot="1" x14ac:dyDescent="0.35">
      <c r="A144" s="21"/>
      <c r="B144" s="21"/>
      <c r="C144" s="20"/>
      <c r="D144" s="12" t="s">
        <v>23</v>
      </c>
      <c r="E144" s="12" t="s">
        <v>24</v>
      </c>
      <c r="F144" s="12">
        <v>13.77</v>
      </c>
      <c r="G144" s="12">
        <v>15</v>
      </c>
      <c r="H144" s="12">
        <v>15</v>
      </c>
      <c r="I144" s="12" t="s">
        <v>29</v>
      </c>
      <c r="J144" s="29"/>
      <c r="K144" s="29"/>
    </row>
    <row r="145" spans="1:11" ht="31.8" thickBot="1" x14ac:dyDescent="0.35">
      <c r="A145" s="21"/>
      <c r="B145" s="21"/>
      <c r="C145" s="20"/>
      <c r="D145" s="12" t="s">
        <v>25</v>
      </c>
      <c r="E145" s="12" t="s">
        <v>24</v>
      </c>
      <c r="F145" s="12">
        <v>82.4</v>
      </c>
      <c r="G145" s="12">
        <v>90</v>
      </c>
      <c r="H145" s="12">
        <v>90</v>
      </c>
      <c r="I145" s="12">
        <f>H145+G145+F145</f>
        <v>262.39999999999998</v>
      </c>
      <c r="J145" s="29"/>
      <c r="K145" s="29"/>
    </row>
    <row r="146" spans="1:11" ht="16.5" customHeight="1" thickBot="1" x14ac:dyDescent="0.35">
      <c r="A146" s="21"/>
      <c r="B146" s="21"/>
      <c r="C146" s="20"/>
      <c r="D146" s="12" t="s">
        <v>26</v>
      </c>
      <c r="E146" s="12" t="s">
        <v>24</v>
      </c>
      <c r="F146" s="12">
        <v>82.4</v>
      </c>
      <c r="G146" s="12">
        <v>90</v>
      </c>
      <c r="H146" s="12">
        <v>90</v>
      </c>
      <c r="I146" s="12">
        <f>H146+G146+F146</f>
        <v>262.39999999999998</v>
      </c>
      <c r="J146" s="29"/>
      <c r="K146" s="29"/>
    </row>
    <row r="147" spans="1:11" ht="16.2" thickBot="1" x14ac:dyDescent="0.35">
      <c r="A147" s="20" t="s">
        <v>63</v>
      </c>
      <c r="B147" s="20"/>
      <c r="C147" s="20"/>
      <c r="D147" s="20"/>
      <c r="E147" s="12" t="s">
        <v>24</v>
      </c>
      <c r="F147" s="12">
        <f>F146+F141</f>
        <v>119.80000000000001</v>
      </c>
      <c r="G147" s="12">
        <v>90</v>
      </c>
      <c r="H147" s="12">
        <f>SUM(H145,H140)</f>
        <v>120</v>
      </c>
      <c r="I147" s="12">
        <f>H147+G147+F147</f>
        <v>329.8</v>
      </c>
      <c r="J147" s="29"/>
      <c r="K147" s="29"/>
    </row>
    <row r="148" spans="1:11" ht="12" customHeight="1" thickBot="1" x14ac:dyDescent="0.35">
      <c r="A148" s="20" t="s">
        <v>26</v>
      </c>
      <c r="B148" s="20"/>
      <c r="C148" s="20"/>
      <c r="D148" s="20"/>
      <c r="E148" s="20" t="s">
        <v>24</v>
      </c>
      <c r="F148" s="20">
        <v>119.80000000000001</v>
      </c>
      <c r="G148" s="20">
        <v>90</v>
      </c>
      <c r="H148" s="20">
        <v>120</v>
      </c>
      <c r="I148" s="20">
        <f>H148+G148+F148</f>
        <v>329.8</v>
      </c>
      <c r="J148" s="29"/>
      <c r="K148" s="29"/>
    </row>
    <row r="149" spans="1:11" ht="15.75" customHeight="1" thickBot="1" x14ac:dyDescent="0.35">
      <c r="A149" s="20"/>
      <c r="B149" s="20"/>
      <c r="C149" s="20"/>
      <c r="D149" s="20"/>
      <c r="E149" s="20"/>
      <c r="F149" s="20"/>
      <c r="G149" s="20"/>
      <c r="H149" s="20"/>
      <c r="I149" s="20"/>
      <c r="J149" s="29"/>
      <c r="K149" s="29"/>
    </row>
    <row r="150" spans="1:11" ht="16.2" thickBot="1" x14ac:dyDescent="0.35">
      <c r="A150" s="20" t="s">
        <v>64</v>
      </c>
      <c r="B150" s="20"/>
      <c r="C150" s="20"/>
      <c r="D150" s="20"/>
      <c r="E150" s="12" t="s">
        <v>24</v>
      </c>
      <c r="F150" s="12">
        <f>F147+F133+F77+F48</f>
        <v>3529.6000000000004</v>
      </c>
      <c r="G150" s="12">
        <v>979</v>
      </c>
      <c r="H150" s="12">
        <f>SUM(H147,H133,H77,H48)</f>
        <v>3785.2</v>
      </c>
      <c r="I150" s="12">
        <f>H150+G150+F150</f>
        <v>8293.7999999999993</v>
      </c>
      <c r="J150" s="29"/>
      <c r="K150" s="29"/>
    </row>
    <row r="151" spans="1:11" ht="18" customHeight="1" thickBot="1" x14ac:dyDescent="0.35">
      <c r="A151" s="20" t="s">
        <v>26</v>
      </c>
      <c r="B151" s="20"/>
      <c r="C151" s="20"/>
      <c r="D151" s="20"/>
      <c r="E151" s="12" t="s">
        <v>24</v>
      </c>
      <c r="F151" s="12">
        <f>F146+F141+F116+F112+F106+F102+F98+F94+F85+F63+F58+F39+F35+F26+F22+F18+F14</f>
        <v>3506.6</v>
      </c>
      <c r="G151" s="12">
        <f>G147+G134+G78+G50</f>
        <v>955</v>
      </c>
      <c r="H151" s="12">
        <f>SUM(H148,H134,H78,H50)</f>
        <v>3956.2</v>
      </c>
      <c r="I151" s="12">
        <f>H151+G151+F151</f>
        <v>8417.7999999999993</v>
      </c>
      <c r="J151" s="29"/>
      <c r="K151" s="29"/>
    </row>
    <row r="152" spans="1:11" ht="19.5" hidden="1" customHeight="1" x14ac:dyDescent="0.3">
      <c r="A152" s="20" t="s">
        <v>30</v>
      </c>
      <c r="B152" s="20"/>
      <c r="C152" s="20"/>
      <c r="D152" s="20"/>
      <c r="E152" s="20" t="s">
        <v>24</v>
      </c>
      <c r="F152" s="45">
        <v>23</v>
      </c>
      <c r="G152" s="20">
        <v>24</v>
      </c>
      <c r="H152" s="20">
        <v>29</v>
      </c>
      <c r="I152" s="20">
        <f>H152+G152+F152</f>
        <v>76</v>
      </c>
      <c r="J152" s="29"/>
      <c r="K152" s="29"/>
    </row>
    <row r="153" spans="1:11" ht="15.75" customHeight="1" thickBot="1" x14ac:dyDescent="0.35">
      <c r="A153" s="20"/>
      <c r="B153" s="20"/>
      <c r="C153" s="20"/>
      <c r="D153" s="20"/>
      <c r="E153" s="20"/>
      <c r="F153" s="45"/>
      <c r="G153" s="20"/>
      <c r="H153" s="20"/>
      <c r="I153" s="20"/>
      <c r="J153" s="29"/>
      <c r="K153" s="29"/>
    </row>
    <row r="154" spans="1:11" ht="15" customHeight="1" thickBot="1" x14ac:dyDescent="0.35">
      <c r="A154" s="20"/>
      <c r="B154" s="20"/>
      <c r="C154" s="20"/>
      <c r="D154" s="20"/>
      <c r="E154" s="20"/>
      <c r="F154" s="45"/>
      <c r="G154" s="20"/>
      <c r="H154" s="20"/>
      <c r="I154" s="20"/>
      <c r="J154" s="30"/>
      <c r="K154" s="30"/>
    </row>
    <row r="160" spans="1:11" x14ac:dyDescent="0.3">
      <c r="D160" s="1"/>
      <c r="E160" s="2"/>
      <c r="F160" s="2"/>
      <c r="G160" s="2"/>
      <c r="H160" s="2"/>
    </row>
    <row r="161" spans="5:7" x14ac:dyDescent="0.3">
      <c r="E161" s="104" t="s">
        <v>100</v>
      </c>
      <c r="F161" s="104"/>
      <c r="G161" s="104"/>
    </row>
  </sheetData>
  <mergeCells count="210">
    <mergeCell ref="A51:D51"/>
    <mergeCell ref="E50:E51"/>
    <mergeCell ref="F50:F51"/>
    <mergeCell ref="G50:G51"/>
    <mergeCell ref="H50:H51"/>
    <mergeCell ref="B13:C14"/>
    <mergeCell ref="J142:J154"/>
    <mergeCell ref="K142:K154"/>
    <mergeCell ref="E161:G161"/>
    <mergeCell ref="B36:C36"/>
    <mergeCell ref="B37:C40"/>
    <mergeCell ref="B33:C35"/>
    <mergeCell ref="B32:C32"/>
    <mergeCell ref="A27:A31"/>
    <mergeCell ref="D27:D28"/>
    <mergeCell ref="E27:E28"/>
    <mergeCell ref="F27:F28"/>
    <mergeCell ref="A48:D48"/>
    <mergeCell ref="A49:D49"/>
    <mergeCell ref="E48:E49"/>
    <mergeCell ref="F48:F49"/>
    <mergeCell ref="G48:G49"/>
    <mergeCell ref="A65:A68"/>
    <mergeCell ref="B65:C68"/>
    <mergeCell ref="A8:K8"/>
    <mergeCell ref="A9:K9"/>
    <mergeCell ref="B22:C22"/>
    <mergeCell ref="B23:C23"/>
    <mergeCell ref="J23:J26"/>
    <mergeCell ref="J19:J22"/>
    <mergeCell ref="J15:J18"/>
    <mergeCell ref="J11:J14"/>
    <mergeCell ref="A11:A14"/>
    <mergeCell ref="B11:C11"/>
    <mergeCell ref="B12:C12"/>
    <mergeCell ref="K11:K14"/>
    <mergeCell ref="B24:C24"/>
    <mergeCell ref="A15:A18"/>
    <mergeCell ref="B15:C15"/>
    <mergeCell ref="B16:C16"/>
    <mergeCell ref="B19:C19"/>
    <mergeCell ref="B20:C20"/>
    <mergeCell ref="B21:C21"/>
    <mergeCell ref="B17:C18"/>
    <mergeCell ref="K15:K18"/>
    <mergeCell ref="A19:A22"/>
    <mergeCell ref="K19:K22"/>
    <mergeCell ref="K23:K26"/>
    <mergeCell ref="A2:K2"/>
    <mergeCell ref="A3:K3"/>
    <mergeCell ref="A4:K4"/>
    <mergeCell ref="A5:A7"/>
    <mergeCell ref="B5:C7"/>
    <mergeCell ref="D5:D7"/>
    <mergeCell ref="E5:E7"/>
    <mergeCell ref="F5:I5"/>
    <mergeCell ref="J5:J7"/>
    <mergeCell ref="K5:K7"/>
    <mergeCell ref="F6:I6"/>
    <mergeCell ref="A95:B98"/>
    <mergeCell ref="C95:C98"/>
    <mergeCell ref="A109:B112"/>
    <mergeCell ref="C109:C112"/>
    <mergeCell ref="H27:H28"/>
    <mergeCell ref="I27:I28"/>
    <mergeCell ref="K27:K31"/>
    <mergeCell ref="J117:J136"/>
    <mergeCell ref="K117:K136"/>
    <mergeCell ref="C125:C128"/>
    <mergeCell ref="A125:A128"/>
    <mergeCell ref="C129:C132"/>
    <mergeCell ref="A129:A132"/>
    <mergeCell ref="K41:K53"/>
    <mergeCell ref="B55:C55"/>
    <mergeCell ref="B56:C56"/>
    <mergeCell ref="J55:J59"/>
    <mergeCell ref="I50:I51"/>
    <mergeCell ref="A52:D52"/>
    <mergeCell ref="A53:D53"/>
    <mergeCell ref="E52:E53"/>
    <mergeCell ref="F52:F53"/>
    <mergeCell ref="G52:G53"/>
    <mergeCell ref="H52:H53"/>
    <mergeCell ref="A10:K10"/>
    <mergeCell ref="H48:H49"/>
    <mergeCell ref="I48:I49"/>
    <mergeCell ref="B41:C41"/>
    <mergeCell ref="J36:J40"/>
    <mergeCell ref="A36:A40"/>
    <mergeCell ref="B28:C31"/>
    <mergeCell ref="K36:K40"/>
    <mergeCell ref="A41:A47"/>
    <mergeCell ref="D41:D44"/>
    <mergeCell ref="E41:E44"/>
    <mergeCell ref="F41:F44"/>
    <mergeCell ref="G41:G44"/>
    <mergeCell ref="H41:H44"/>
    <mergeCell ref="I41:I44"/>
    <mergeCell ref="B42:C47"/>
    <mergeCell ref="J32:J35"/>
    <mergeCell ref="J27:J31"/>
    <mergeCell ref="A32:A35"/>
    <mergeCell ref="K32:K35"/>
    <mergeCell ref="G27:G28"/>
    <mergeCell ref="A23:A26"/>
    <mergeCell ref="J41:J53"/>
    <mergeCell ref="A50:D50"/>
    <mergeCell ref="J69:J72"/>
    <mergeCell ref="K69:K72"/>
    <mergeCell ref="K55:K59"/>
    <mergeCell ref="A60:A64"/>
    <mergeCell ref="J60:J64"/>
    <mergeCell ref="K60:K64"/>
    <mergeCell ref="B60:C64"/>
    <mergeCell ref="C57:C59"/>
    <mergeCell ref="I52:I53"/>
    <mergeCell ref="J65:J68"/>
    <mergeCell ref="K65:K68"/>
    <mergeCell ref="A54:K54"/>
    <mergeCell ref="A55:A59"/>
    <mergeCell ref="A80:D80"/>
    <mergeCell ref="E79:E80"/>
    <mergeCell ref="F79:F80"/>
    <mergeCell ref="G79:G80"/>
    <mergeCell ref="H79:H80"/>
    <mergeCell ref="I79:I80"/>
    <mergeCell ref="A69:A72"/>
    <mergeCell ref="B69:C72"/>
    <mergeCell ref="A73:A76"/>
    <mergeCell ref="B73:C76"/>
    <mergeCell ref="J73:J80"/>
    <mergeCell ref="K73:K80"/>
    <mergeCell ref="A99:B102"/>
    <mergeCell ref="C99:C102"/>
    <mergeCell ref="J99:J102"/>
    <mergeCell ref="K99:K102"/>
    <mergeCell ref="A81:K81"/>
    <mergeCell ref="A82:B85"/>
    <mergeCell ref="J82:J85"/>
    <mergeCell ref="K82:K85"/>
    <mergeCell ref="A86:B90"/>
    <mergeCell ref="C86:C90"/>
    <mergeCell ref="J86:J90"/>
    <mergeCell ref="K86:K90"/>
    <mergeCell ref="A91:B94"/>
    <mergeCell ref="J91:J94"/>
    <mergeCell ref="K91:K94"/>
    <mergeCell ref="K95:K98"/>
    <mergeCell ref="C91:C94"/>
    <mergeCell ref="C82:C85"/>
    <mergeCell ref="J95:J98"/>
    <mergeCell ref="A77:D77"/>
    <mergeCell ref="A78:D78"/>
    <mergeCell ref="A79:D79"/>
    <mergeCell ref="J109:J112"/>
    <mergeCell ref="K109:K112"/>
    <mergeCell ref="A113:B116"/>
    <mergeCell ref="J113:J116"/>
    <mergeCell ref="K113:K116"/>
    <mergeCell ref="J103:J108"/>
    <mergeCell ref="K103:K108"/>
    <mergeCell ref="D106:D108"/>
    <mergeCell ref="E106:E108"/>
    <mergeCell ref="F106:F108"/>
    <mergeCell ref="G106:G108"/>
    <mergeCell ref="H106:H108"/>
    <mergeCell ref="I106:I108"/>
    <mergeCell ref="A103:B108"/>
    <mergeCell ref="C103:C108"/>
    <mergeCell ref="C113:C116"/>
    <mergeCell ref="A151:D151"/>
    <mergeCell ref="E152:E154"/>
    <mergeCell ref="F152:F154"/>
    <mergeCell ref="G152:G154"/>
    <mergeCell ref="H152:H154"/>
    <mergeCell ref="G148:G149"/>
    <mergeCell ref="H148:H149"/>
    <mergeCell ref="H142:H143"/>
    <mergeCell ref="I142:I143"/>
    <mergeCell ref="I148:I149"/>
    <mergeCell ref="A150:D150"/>
    <mergeCell ref="I152:I154"/>
    <mergeCell ref="A147:D147"/>
    <mergeCell ref="E148:E149"/>
    <mergeCell ref="F148:F149"/>
    <mergeCell ref="A152:D154"/>
    <mergeCell ref="A148:D149"/>
    <mergeCell ref="K138:K141"/>
    <mergeCell ref="A142:B146"/>
    <mergeCell ref="D142:D143"/>
    <mergeCell ref="E142:E143"/>
    <mergeCell ref="F142:F143"/>
    <mergeCell ref="G142:G143"/>
    <mergeCell ref="A117:B120"/>
    <mergeCell ref="C117:C120"/>
    <mergeCell ref="C142:C146"/>
    <mergeCell ref="C138:C141"/>
    <mergeCell ref="A133:D133"/>
    <mergeCell ref="A134:D134"/>
    <mergeCell ref="A135:D136"/>
    <mergeCell ref="E135:E136"/>
    <mergeCell ref="F135:F136"/>
    <mergeCell ref="G135:G136"/>
    <mergeCell ref="H135:H136"/>
    <mergeCell ref="I135:I136"/>
    <mergeCell ref="A137:K137"/>
    <mergeCell ref="A138:B141"/>
    <mergeCell ref="J138:J141"/>
    <mergeCell ref="C121:C124"/>
    <mergeCell ref="A121:A12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ДК "Крылья Сибири"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2025-04-02T08:14:04Z</dcterms:modified>
</cp:coreProperties>
</file>